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340" windowHeight="8235" tabRatio="699" activeTab="0"/>
  </bookViews>
  <sheets>
    <sheet name="BATEREGISTER 30  06  2010" sheetId="1" r:id="rId1"/>
  </sheets>
  <definedNames>
    <definedName name="_xlnm._FilterDatabase" localSheetId="0" hidden="1">'BATEREGISTER 30  06  2010'!$A$2:$W$38</definedName>
  </definedNames>
  <calcPr fullCalcOnLoad="1"/>
</workbook>
</file>

<file path=xl/sharedStrings.xml><?xml version="1.0" encoding="utf-8"?>
<sst xmlns="http://schemas.openxmlformats.org/spreadsheetml/2006/main" count="87" uniqueCount="34">
  <si>
    <t>Verfied</t>
  </si>
  <si>
    <t>Funding Source</t>
  </si>
  <si>
    <t>Location Description</t>
  </si>
  <si>
    <t>Phone Number</t>
  </si>
  <si>
    <t>Description</t>
  </si>
  <si>
    <t>Asset Room Num</t>
  </si>
  <si>
    <t>Date Acquire</t>
  </si>
  <si>
    <t>Original Cost to date</t>
  </si>
  <si>
    <t>Quantity</t>
  </si>
  <si>
    <t>Asset Sub-Num (old)</t>
  </si>
  <si>
    <t>Asset Number (new)</t>
  </si>
  <si>
    <t>Description 2</t>
  </si>
  <si>
    <t>Identification Number</t>
  </si>
  <si>
    <t>Room</t>
  </si>
  <si>
    <t>Asset Classifiacation</t>
  </si>
  <si>
    <t>Municipal Vote</t>
  </si>
  <si>
    <t>Microsoft Windows 7 Professional DSP Software</t>
  </si>
  <si>
    <t>Governmet Grant</t>
  </si>
  <si>
    <t>Microsoft Office 2007 "Small Business  Edition"</t>
  </si>
  <si>
    <t>Amortisation 2010</t>
  </si>
  <si>
    <t>Carrying value 2010</t>
  </si>
  <si>
    <t>Amortisation 2011</t>
  </si>
  <si>
    <t>Carrying value 2011</t>
  </si>
  <si>
    <t>Kaspersky Internet Security 2012</t>
  </si>
  <si>
    <t>1130/3540/0000</t>
  </si>
  <si>
    <t>1040/3510/0000</t>
  </si>
  <si>
    <t>Microsoft Office 2010 "Proffessional Business  Edition"</t>
  </si>
  <si>
    <t>Windows  7 Ultimate CR van wyk</t>
  </si>
  <si>
    <t>Amortisation 2012</t>
  </si>
  <si>
    <t>Carrying value 2012</t>
  </si>
  <si>
    <t>Own Funds</t>
  </si>
  <si>
    <t>Software - Prepaid Vending Module</t>
  </si>
  <si>
    <t>Amortisation 2013</t>
  </si>
  <si>
    <t>Carrying value 2013</t>
  </si>
</sst>
</file>

<file path=xl/styles.xml><?xml version="1.0" encoding="utf-8"?>
<styleSheet xmlns="http://schemas.openxmlformats.org/spreadsheetml/2006/main">
  <numFmts count="6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 &quot;#&quot; &quot;###&quot; &quot;###&quot; &quot;##0.00_);[Red]\(&quot; &quot;#&quot; &quot;###&quot; &quot;###&quot; &quot;##0.00\)"/>
    <numFmt numFmtId="181" formatCode="[$-1C09]dd\ mmmm\ yyyy"/>
    <numFmt numFmtId="182" formatCode="&quot;$&quot;\ #,##0;&quot;$&quot;\ \-#,##0"/>
    <numFmt numFmtId="183" formatCode="&quot;$&quot;\ #,##0;[Red]&quot;$&quot;\ \-#,##0"/>
    <numFmt numFmtId="184" formatCode="&quot;$&quot;\ #,##0.00;&quot;$&quot;\ \-#,##0.00"/>
    <numFmt numFmtId="185" formatCode="&quot;$&quot;\ #,##0.00;[Red]&quot;$&quot;\ \-#,##0.00"/>
    <numFmt numFmtId="186" formatCode="_ &quot;$&quot;\ * #,##0_ ;_ &quot;$&quot;\ * \-#,##0_ ;_ &quot;$&quot;\ * &quot;-&quot;_ ;_ @_ "/>
    <numFmt numFmtId="187" formatCode="_ &quot;$&quot;\ * #,##0.00_ ;_ &quot;$&quot;\ * \-#,##0.00_ ;_ &quot;$&quot;\ * &quot;-&quot;??_ ;_ @_ "/>
    <numFmt numFmtId="188" formatCode="#,##0.0_);\(#,##0.0\)"/>
    <numFmt numFmtId="189" formatCode="_ &quot;$&quot;\ * #,##0.0_ ;_ &quot;$&quot;\ * \-#,##0.0_ ;_ &quot;$&quot;\ * &quot;-&quot;??_ ;_ @_ "/>
    <numFmt numFmtId="190" formatCode="_ &quot;$&quot;\ * #,##0_ ;_ &quot;$&quot;\ * \-#,##0_ ;_ &quot;$&quot;\ * &quot;-&quot;??_ ;_ @_ "/>
    <numFmt numFmtId="191" formatCode="_ * #,##0.0_ ;_ * \-#,##0.0_ ;_ * &quot;-&quot;??_ ;_ @_ "/>
    <numFmt numFmtId="192" formatCode="_ * #,##0_ ;_ * \-#,##0_ ;_ * &quot;-&quot;??_ ;_ @_ "/>
    <numFmt numFmtId="193" formatCode="[$-409]hh:mm:ss\ AM/PM"/>
    <numFmt numFmtId="194" formatCode="[$-809]dd\ mmmm\ yyyy"/>
    <numFmt numFmtId="195" formatCode="0.0"/>
    <numFmt numFmtId="196" formatCode="dd/mm/yyyy;@"/>
    <numFmt numFmtId="197" formatCode="0.000"/>
    <numFmt numFmtId="198" formatCode="_ * #,##0.000_ ;_ * \-#,##0.000_ ;_ * &quot;-&quot;???_ ;_ @_ "/>
    <numFmt numFmtId="199" formatCode="0.0000"/>
    <numFmt numFmtId="200" formatCode="0.00000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_ * #,##0.00_ ;_ * \-#,##0.00_ ;_ * \-??_ ;_ @_ "/>
    <numFmt numFmtId="207" formatCode="mmm\-yyyy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yyyy/mm/dd;@"/>
    <numFmt numFmtId="213" formatCode="_ * #,##0.0_ ;_ * \-#,##0.0_ ;_ * &quot;-&quot;?_ ;_ @_ "/>
    <numFmt numFmtId="214" formatCode="yyyy\-mm\-dd;@"/>
    <numFmt numFmtId="215" formatCode="[$-F800]dddd\,\ mmmm\ dd\,\ yyyy"/>
    <numFmt numFmtId="216" formatCode="0.00;[Red]0.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33" borderId="10" xfId="0" applyFont="1" applyFill="1" applyBorder="1" applyAlignment="1">
      <alignment wrapText="1"/>
    </xf>
    <xf numFmtId="0" fontId="1" fillId="34" borderId="11" xfId="0" applyFont="1" applyFill="1" applyBorder="1" applyAlignment="1">
      <alignment wrapText="1"/>
    </xf>
    <xf numFmtId="43" fontId="1" fillId="34" borderId="11" xfId="42" applyFont="1" applyFill="1" applyBorder="1" applyAlignment="1">
      <alignment wrapText="1"/>
    </xf>
    <xf numFmtId="0" fontId="1" fillId="0" borderId="12" xfId="0" applyFont="1" applyBorder="1" applyAlignment="1">
      <alignment/>
    </xf>
    <xf numFmtId="43" fontId="1" fillId="33" borderId="10" xfId="42" applyFont="1" applyFill="1" applyBorder="1" applyAlignment="1">
      <alignment horizontal="right" wrapText="1"/>
    </xf>
    <xf numFmtId="0" fontId="5" fillId="0" borderId="0" xfId="0" applyFont="1" applyAlignment="1">
      <alignment/>
    </xf>
    <xf numFmtId="0" fontId="1" fillId="35" borderId="10" xfId="0" applyFont="1" applyFill="1" applyBorder="1" applyAlignment="1">
      <alignment horizontal="center" wrapText="1"/>
    </xf>
    <xf numFmtId="0" fontId="1" fillId="35" borderId="11" xfId="0" applyFont="1" applyFill="1" applyBorder="1" applyAlignment="1">
      <alignment wrapText="1"/>
    </xf>
    <xf numFmtId="0" fontId="0" fillId="35" borderId="13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43" fontId="3" fillId="35" borderId="12" xfId="42" applyFont="1" applyFill="1" applyBorder="1" applyAlignment="1">
      <alignment/>
    </xf>
    <xf numFmtId="0" fontId="1" fillId="35" borderId="10" xfId="0" applyFont="1" applyFill="1" applyBorder="1" applyAlignment="1">
      <alignment wrapText="1"/>
    </xf>
    <xf numFmtId="43" fontId="3" fillId="35" borderId="10" xfId="42" applyFont="1" applyFill="1" applyBorder="1" applyAlignment="1">
      <alignment wrapText="1"/>
    </xf>
    <xf numFmtId="43" fontId="3" fillId="35" borderId="11" xfId="42" applyFont="1" applyFill="1" applyBorder="1" applyAlignment="1">
      <alignment wrapText="1"/>
    </xf>
    <xf numFmtId="14" fontId="3" fillId="35" borderId="10" xfId="0" applyNumberFormat="1" applyFont="1" applyFill="1" applyBorder="1" applyAlignment="1">
      <alignment horizontal="right" wrapText="1"/>
    </xf>
    <xf numFmtId="14" fontId="3" fillId="35" borderId="11" xfId="0" applyNumberFormat="1" applyFont="1" applyFill="1" applyBorder="1" applyAlignment="1">
      <alignment horizontal="right" wrapText="1"/>
    </xf>
    <xf numFmtId="14" fontId="3" fillId="35" borderId="12" xfId="0" applyNumberFormat="1" applyFont="1" applyFill="1" applyBorder="1" applyAlignment="1">
      <alignment horizontal="right"/>
    </xf>
    <xf numFmtId="0" fontId="1" fillId="33" borderId="14" xfId="0" applyFont="1" applyFill="1" applyBorder="1" applyAlignment="1">
      <alignment wrapText="1"/>
    </xf>
    <xf numFmtId="0" fontId="1" fillId="34" borderId="15" xfId="0" applyFont="1" applyFill="1" applyBorder="1" applyAlignment="1">
      <alignment wrapText="1"/>
    </xf>
    <xf numFmtId="0" fontId="1" fillId="0" borderId="16" xfId="0" applyFont="1" applyBorder="1" applyAlignment="1">
      <alignment/>
    </xf>
    <xf numFmtId="0" fontId="1" fillId="36" borderId="17" xfId="0" applyFont="1" applyFill="1" applyBorder="1" applyAlignment="1">
      <alignment wrapText="1"/>
    </xf>
    <xf numFmtId="0" fontId="1" fillId="36" borderId="18" xfId="0" applyFont="1" applyFill="1" applyBorder="1" applyAlignment="1">
      <alignment/>
    </xf>
    <xf numFmtId="0" fontId="0" fillId="0" borderId="0" xfId="0" applyFill="1" applyAlignment="1">
      <alignment/>
    </xf>
    <xf numFmtId="14" fontId="6" fillId="37" borderId="13" xfId="0" applyNumberFormat="1" applyFont="1" applyFill="1" applyBorder="1" applyAlignment="1">
      <alignment horizontal="right"/>
    </xf>
    <xf numFmtId="14" fontId="6" fillId="37" borderId="10" xfId="0" applyNumberFormat="1" applyFont="1" applyFill="1" applyBorder="1" applyAlignment="1">
      <alignment horizontal="right"/>
    </xf>
    <xf numFmtId="0" fontId="0" fillId="37" borderId="13" xfId="0" applyFont="1" applyFill="1" applyBorder="1" applyAlignment="1">
      <alignment/>
    </xf>
    <xf numFmtId="0" fontId="0" fillId="36" borderId="19" xfId="0" applyFont="1" applyFill="1" applyBorder="1" applyAlignment="1">
      <alignment/>
    </xf>
    <xf numFmtId="0" fontId="0" fillId="36" borderId="20" xfId="0" applyFont="1" applyFill="1" applyBorder="1" applyAlignment="1">
      <alignment/>
    </xf>
    <xf numFmtId="0" fontId="0" fillId="36" borderId="21" xfId="0" applyFont="1" applyFill="1" applyBorder="1" applyAlignment="1">
      <alignment/>
    </xf>
    <xf numFmtId="180" fontId="0" fillId="0" borderId="21" xfId="0" applyNumberFormat="1" applyFont="1" applyBorder="1" applyAlignment="1">
      <alignment/>
    </xf>
    <xf numFmtId="43" fontId="6" fillId="37" borderId="13" xfId="42" applyFont="1" applyFill="1" applyBorder="1" applyAlignment="1">
      <alignment/>
    </xf>
    <xf numFmtId="14" fontId="6" fillId="0" borderId="0" xfId="0" applyNumberFormat="1" applyFont="1" applyFill="1" applyAlignment="1">
      <alignment horizontal="right"/>
    </xf>
    <xf numFmtId="43" fontId="6" fillId="0" borderId="0" xfId="42" applyFont="1" applyFill="1" applyAlignment="1">
      <alignment/>
    </xf>
    <xf numFmtId="43" fontId="6" fillId="0" borderId="0" xfId="0" applyNumberFormat="1" applyFont="1" applyFill="1" applyBorder="1" applyAlignment="1">
      <alignment horizontal="right"/>
    </xf>
    <xf numFmtId="14" fontId="6" fillId="0" borderId="0" xfId="0" applyNumberFormat="1" applyFont="1" applyFill="1" applyBorder="1" applyAlignment="1">
      <alignment horizontal="right"/>
    </xf>
    <xf numFmtId="43" fontId="6" fillId="0" borderId="0" xfId="42" applyFont="1" applyFill="1" applyBorder="1" applyAlignment="1">
      <alignment/>
    </xf>
    <xf numFmtId="43" fontId="3" fillId="0" borderId="0" xfId="42" applyFont="1" applyFill="1" applyBorder="1" applyAlignment="1">
      <alignment/>
    </xf>
    <xf numFmtId="179" fontId="0" fillId="0" borderId="0" xfId="0" applyNumberFormat="1" applyFill="1" applyAlignment="1">
      <alignment/>
    </xf>
    <xf numFmtId="14" fontId="1" fillId="33" borderId="10" xfId="60" applyNumberFormat="1" applyFont="1" applyFill="1" applyBorder="1" applyAlignment="1">
      <alignment wrapText="1"/>
    </xf>
    <xf numFmtId="43" fontId="0" fillId="0" borderId="0" xfId="0" applyNumberFormat="1" applyAlignment="1">
      <alignment/>
    </xf>
    <xf numFmtId="216" fontId="0" fillId="0" borderId="0" xfId="0" applyNumberFormat="1" applyAlignment="1">
      <alignment/>
    </xf>
    <xf numFmtId="180" fontId="0" fillId="0" borderId="0" xfId="0" applyNumberFormat="1" applyFont="1" applyBorder="1" applyAlignment="1">
      <alignment/>
    </xf>
    <xf numFmtId="14" fontId="6" fillId="35" borderId="13" xfId="0" applyNumberFormat="1" applyFont="1" applyFill="1" applyBorder="1" applyAlignment="1">
      <alignment horizontal="right"/>
    </xf>
    <xf numFmtId="43" fontId="6" fillId="35" borderId="13" xfId="42" applyFont="1" applyFill="1" applyBorder="1" applyAlignment="1">
      <alignment/>
    </xf>
    <xf numFmtId="0" fontId="0" fillId="38" borderId="13" xfId="0" applyFont="1" applyFill="1" applyBorder="1" applyAlignment="1">
      <alignment/>
    </xf>
    <xf numFmtId="180" fontId="0" fillId="0" borderId="0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5"/>
  <sheetViews>
    <sheetView tabSelected="1" zoomScale="75" zoomScaleNormal="75" zoomScalePageLayoutView="0" workbookViewId="0" topLeftCell="M1">
      <selection activeCell="Z38" sqref="Z38"/>
    </sheetView>
  </sheetViews>
  <sheetFormatPr defaultColWidth="9.140625" defaultRowHeight="12.75"/>
  <cols>
    <col min="1" max="1" width="5.7109375" style="23" customWidth="1"/>
    <col min="2" max="2" width="9.00390625" style="23" customWidth="1"/>
    <col min="3" max="3" width="9.140625" style="23" customWidth="1"/>
    <col min="4" max="4" width="7.7109375" style="23" customWidth="1"/>
    <col min="5" max="5" width="48.421875" style="23" customWidth="1"/>
    <col min="6" max="10" width="42.7109375" style="23" customWidth="1"/>
    <col min="11" max="12" width="10.7109375" style="23" customWidth="1"/>
    <col min="13" max="13" width="63.8515625" style="23" bestFit="1" customWidth="1"/>
    <col min="14" max="15" width="12.28125" style="23" customWidth="1"/>
    <col min="16" max="16" width="10.140625" style="23" customWidth="1"/>
    <col min="17" max="17" width="13.7109375" style="32" customWidth="1"/>
    <col min="18" max="18" width="17.8515625" style="32" bestFit="1" customWidth="1"/>
    <col min="19" max="19" width="21.140625" style="33" bestFit="1" customWidth="1"/>
    <col min="20" max="22" width="19.00390625" style="23" customWidth="1"/>
    <col min="23" max="23" width="19.57421875" style="23" customWidth="1"/>
    <col min="24" max="24" width="12.00390625" style="23" bestFit="1" customWidth="1"/>
    <col min="25" max="25" width="12.7109375" style="23" customWidth="1"/>
    <col min="26" max="26" width="11.421875" style="23" customWidth="1"/>
    <col min="27" max="27" width="12.57421875" style="23" customWidth="1"/>
    <col min="28" max="16384" width="9.140625" style="23" customWidth="1"/>
  </cols>
  <sheetData>
    <row r="1" spans="2:26" ht="15.75" thickBot="1">
      <c r="B1" s="21"/>
      <c r="C1" s="18"/>
      <c r="D1" s="1"/>
      <c r="E1" s="7"/>
      <c r="F1" s="7"/>
      <c r="G1" s="7"/>
      <c r="H1" s="7"/>
      <c r="I1" s="7"/>
      <c r="J1" s="7"/>
      <c r="K1" s="12"/>
      <c r="L1" s="12"/>
      <c r="M1" s="12"/>
      <c r="N1" s="12"/>
      <c r="O1" s="12"/>
      <c r="P1" s="12"/>
      <c r="Q1" s="15"/>
      <c r="R1" s="15"/>
      <c r="S1" s="13"/>
      <c r="T1" s="39">
        <v>40359</v>
      </c>
      <c r="U1" s="5"/>
      <c r="V1" s="39">
        <v>40724</v>
      </c>
      <c r="X1" s="39">
        <v>41090</v>
      </c>
      <c r="Z1" s="39">
        <v>41455</v>
      </c>
    </row>
    <row r="2" spans="2:27" ht="50.25" customHeight="1">
      <c r="B2" s="2" t="s">
        <v>9</v>
      </c>
      <c r="C2" s="19" t="s">
        <v>10</v>
      </c>
      <c r="D2" s="2"/>
      <c r="E2" s="8" t="s">
        <v>4</v>
      </c>
      <c r="F2" s="8" t="s">
        <v>11</v>
      </c>
      <c r="G2" s="8" t="s">
        <v>13</v>
      </c>
      <c r="H2" s="8" t="s">
        <v>12</v>
      </c>
      <c r="I2" s="8" t="s">
        <v>14</v>
      </c>
      <c r="J2" s="8" t="s">
        <v>15</v>
      </c>
      <c r="K2" s="8" t="s">
        <v>5</v>
      </c>
      <c r="L2" s="8"/>
      <c r="M2" s="8" t="s">
        <v>2</v>
      </c>
      <c r="N2" s="8" t="s">
        <v>3</v>
      </c>
      <c r="O2" s="8" t="s">
        <v>0</v>
      </c>
      <c r="P2" s="8" t="s">
        <v>8</v>
      </c>
      <c r="Q2" s="16" t="s">
        <v>6</v>
      </c>
      <c r="R2" s="16" t="s">
        <v>1</v>
      </c>
      <c r="S2" s="14" t="s">
        <v>7</v>
      </c>
      <c r="T2" s="3" t="s">
        <v>19</v>
      </c>
      <c r="U2" s="3" t="s">
        <v>20</v>
      </c>
      <c r="V2" s="3" t="s">
        <v>21</v>
      </c>
      <c r="W2" s="3" t="s">
        <v>22</v>
      </c>
      <c r="X2" s="3" t="s">
        <v>28</v>
      </c>
      <c r="Y2" s="3" t="s">
        <v>29</v>
      </c>
      <c r="Z2" s="3" t="s">
        <v>32</v>
      </c>
      <c r="AA2" s="3" t="s">
        <v>33</v>
      </c>
    </row>
    <row r="3" spans="1:27" ht="14.25">
      <c r="A3" s="6"/>
      <c r="B3" s="27"/>
      <c r="C3" s="28"/>
      <c r="D3" s="29"/>
      <c r="E3" s="26" t="s">
        <v>16</v>
      </c>
      <c r="F3" s="26"/>
      <c r="G3" s="26"/>
      <c r="H3" s="26"/>
      <c r="I3" s="26"/>
      <c r="J3" s="26"/>
      <c r="K3" s="26"/>
      <c r="L3" s="26"/>
      <c r="M3" s="26"/>
      <c r="N3" s="9"/>
      <c r="O3" s="9"/>
      <c r="P3" s="9"/>
      <c r="Q3" s="24">
        <v>40359</v>
      </c>
      <c r="R3" s="25" t="s">
        <v>17</v>
      </c>
      <c r="S3" s="31">
        <v>1315</v>
      </c>
      <c r="T3" s="30">
        <f>ROUND($S3/5*($T$1-Q3)/365,2)</f>
        <v>0</v>
      </c>
      <c r="U3" s="30">
        <f>S3-T3</f>
        <v>1315</v>
      </c>
      <c r="V3" s="30">
        <f>ROUND($S3/5,2)</f>
        <v>263</v>
      </c>
      <c r="W3" s="41">
        <f>U3-V3</f>
        <v>1052</v>
      </c>
      <c r="X3" s="30">
        <f>ROUND($S3/5,2)</f>
        <v>263</v>
      </c>
      <c r="Y3" s="41">
        <f>W3-X3</f>
        <v>789</v>
      </c>
      <c r="Z3" s="30">
        <f>ROUND($S3/5,2)</f>
        <v>263</v>
      </c>
      <c r="AA3" s="41">
        <f>Y3-Z3</f>
        <v>526</v>
      </c>
    </row>
    <row r="4" spans="1:27" ht="14.25">
      <c r="A4" s="6"/>
      <c r="B4" s="27"/>
      <c r="C4" s="28"/>
      <c r="D4" s="29"/>
      <c r="E4" s="26" t="s">
        <v>16</v>
      </c>
      <c r="F4" s="26"/>
      <c r="G4" s="26"/>
      <c r="H4" s="26"/>
      <c r="I4" s="26"/>
      <c r="J4" s="26"/>
      <c r="K4" s="26"/>
      <c r="L4" s="26"/>
      <c r="M4" s="26"/>
      <c r="N4" s="9"/>
      <c r="O4" s="9"/>
      <c r="P4" s="9"/>
      <c r="Q4" s="24">
        <v>40359</v>
      </c>
      <c r="R4" s="25" t="s">
        <v>17</v>
      </c>
      <c r="S4" s="31">
        <v>1315</v>
      </c>
      <c r="T4" s="30">
        <f aca="true" t="shared" si="0" ref="T4:T28">ROUND($S4/5*($T$1-Q4)/365,2)</f>
        <v>0</v>
      </c>
      <c r="U4" s="30">
        <f aca="true" t="shared" si="1" ref="U4:U28">S4-T4</f>
        <v>1315</v>
      </c>
      <c r="V4" s="30">
        <f aca="true" t="shared" si="2" ref="V4:V28">ROUND(S4/5,2)</f>
        <v>263</v>
      </c>
      <c r="W4" s="41">
        <f aca="true" t="shared" si="3" ref="W4:W28">U4-V4</f>
        <v>1052</v>
      </c>
      <c r="X4" s="30">
        <f aca="true" t="shared" si="4" ref="X4:X28">ROUND($S4/5,2)</f>
        <v>263</v>
      </c>
      <c r="Y4" s="41">
        <f aca="true" t="shared" si="5" ref="Y4:Y28">W4-X4</f>
        <v>789</v>
      </c>
      <c r="Z4" s="30">
        <f aca="true" t="shared" si="6" ref="Z4:Z32">ROUND($S4/5,2)</f>
        <v>263</v>
      </c>
      <c r="AA4" s="41">
        <f aca="true" t="shared" si="7" ref="AA4:AA32">Y4-Z4</f>
        <v>526</v>
      </c>
    </row>
    <row r="5" spans="1:27" ht="14.25">
      <c r="A5" s="6"/>
      <c r="B5" s="27"/>
      <c r="C5" s="28"/>
      <c r="D5" s="29"/>
      <c r="E5" s="26" t="s">
        <v>16</v>
      </c>
      <c r="F5" s="26"/>
      <c r="G5" s="26"/>
      <c r="H5" s="26"/>
      <c r="I5" s="26"/>
      <c r="J5" s="26"/>
      <c r="K5" s="26"/>
      <c r="L5" s="26"/>
      <c r="M5" s="26"/>
      <c r="N5" s="9"/>
      <c r="O5" s="9"/>
      <c r="P5" s="9"/>
      <c r="Q5" s="24">
        <v>40359</v>
      </c>
      <c r="R5" s="25" t="s">
        <v>17</v>
      </c>
      <c r="S5" s="31">
        <v>1315</v>
      </c>
      <c r="T5" s="30">
        <f t="shared" si="0"/>
        <v>0</v>
      </c>
      <c r="U5" s="30">
        <f t="shared" si="1"/>
        <v>1315</v>
      </c>
      <c r="V5" s="30">
        <f t="shared" si="2"/>
        <v>263</v>
      </c>
      <c r="W5" s="41">
        <f t="shared" si="3"/>
        <v>1052</v>
      </c>
      <c r="X5" s="30">
        <f t="shared" si="4"/>
        <v>263</v>
      </c>
      <c r="Y5" s="41">
        <f t="shared" si="5"/>
        <v>789</v>
      </c>
      <c r="Z5" s="30">
        <f t="shared" si="6"/>
        <v>263</v>
      </c>
      <c r="AA5" s="41">
        <f t="shared" si="7"/>
        <v>526</v>
      </c>
    </row>
    <row r="6" spans="1:27" ht="14.25">
      <c r="A6" s="6"/>
      <c r="B6" s="27"/>
      <c r="C6" s="28"/>
      <c r="D6" s="29"/>
      <c r="E6" s="26" t="s">
        <v>16</v>
      </c>
      <c r="F6" s="26"/>
      <c r="G6" s="26"/>
      <c r="H6" s="26"/>
      <c r="I6" s="26"/>
      <c r="J6" s="26"/>
      <c r="K6" s="26"/>
      <c r="L6" s="26"/>
      <c r="M6" s="26"/>
      <c r="N6" s="9"/>
      <c r="O6" s="9"/>
      <c r="P6" s="9"/>
      <c r="Q6" s="24">
        <v>40359</v>
      </c>
      <c r="R6" s="25" t="s">
        <v>17</v>
      </c>
      <c r="S6" s="31">
        <v>1315</v>
      </c>
      <c r="T6" s="30">
        <f t="shared" si="0"/>
        <v>0</v>
      </c>
      <c r="U6" s="30">
        <f t="shared" si="1"/>
        <v>1315</v>
      </c>
      <c r="V6" s="30">
        <f t="shared" si="2"/>
        <v>263</v>
      </c>
      <c r="W6" s="41">
        <f t="shared" si="3"/>
        <v>1052</v>
      </c>
      <c r="X6" s="30">
        <f t="shared" si="4"/>
        <v>263</v>
      </c>
      <c r="Y6" s="41">
        <f t="shared" si="5"/>
        <v>789</v>
      </c>
      <c r="Z6" s="30">
        <f t="shared" si="6"/>
        <v>263</v>
      </c>
      <c r="AA6" s="41">
        <f t="shared" si="7"/>
        <v>526</v>
      </c>
    </row>
    <row r="7" spans="1:27" ht="14.25">
      <c r="A7" s="6"/>
      <c r="B7" s="27"/>
      <c r="C7" s="28"/>
      <c r="D7" s="29"/>
      <c r="E7" s="26" t="s">
        <v>16</v>
      </c>
      <c r="F7" s="26"/>
      <c r="G7" s="26"/>
      <c r="H7" s="26"/>
      <c r="I7" s="26"/>
      <c r="J7" s="26"/>
      <c r="K7" s="26"/>
      <c r="L7" s="26"/>
      <c r="M7" s="26"/>
      <c r="N7" s="9"/>
      <c r="O7" s="9"/>
      <c r="P7" s="9"/>
      <c r="Q7" s="24">
        <v>40359</v>
      </c>
      <c r="R7" s="25" t="s">
        <v>17</v>
      </c>
      <c r="S7" s="31">
        <v>1315</v>
      </c>
      <c r="T7" s="30">
        <f t="shared" si="0"/>
        <v>0</v>
      </c>
      <c r="U7" s="30">
        <f t="shared" si="1"/>
        <v>1315</v>
      </c>
      <c r="V7" s="30">
        <f t="shared" si="2"/>
        <v>263</v>
      </c>
      <c r="W7" s="41">
        <f t="shared" si="3"/>
        <v>1052</v>
      </c>
      <c r="X7" s="30">
        <f t="shared" si="4"/>
        <v>263</v>
      </c>
      <c r="Y7" s="41">
        <f t="shared" si="5"/>
        <v>789</v>
      </c>
      <c r="Z7" s="30">
        <f t="shared" si="6"/>
        <v>263</v>
      </c>
      <c r="AA7" s="41">
        <f t="shared" si="7"/>
        <v>526</v>
      </c>
    </row>
    <row r="8" spans="1:27" ht="14.25">
      <c r="A8" s="6"/>
      <c r="B8" s="27"/>
      <c r="C8" s="28"/>
      <c r="D8" s="29"/>
      <c r="E8" s="26" t="s">
        <v>18</v>
      </c>
      <c r="F8" s="26"/>
      <c r="G8" s="26"/>
      <c r="H8" s="26"/>
      <c r="I8" s="26"/>
      <c r="J8" s="26"/>
      <c r="K8" s="26"/>
      <c r="L8" s="26"/>
      <c r="M8" s="26"/>
      <c r="N8" s="9"/>
      <c r="O8" s="9"/>
      <c r="P8" s="9"/>
      <c r="Q8" s="24">
        <v>40359</v>
      </c>
      <c r="R8" s="25" t="s">
        <v>17</v>
      </c>
      <c r="S8" s="31">
        <v>2095</v>
      </c>
      <c r="T8" s="30">
        <f t="shared" si="0"/>
        <v>0</v>
      </c>
      <c r="U8" s="30">
        <f t="shared" si="1"/>
        <v>2095</v>
      </c>
      <c r="V8" s="30">
        <f t="shared" si="2"/>
        <v>419</v>
      </c>
      <c r="W8" s="41">
        <f t="shared" si="3"/>
        <v>1676</v>
      </c>
      <c r="X8" s="30">
        <f t="shared" si="4"/>
        <v>419</v>
      </c>
      <c r="Y8" s="41">
        <f t="shared" si="5"/>
        <v>1257</v>
      </c>
      <c r="Z8" s="30">
        <f t="shared" si="6"/>
        <v>419</v>
      </c>
      <c r="AA8" s="41">
        <f t="shared" si="7"/>
        <v>838</v>
      </c>
    </row>
    <row r="9" spans="1:27" ht="14.25">
      <c r="A9" s="6"/>
      <c r="B9" s="27"/>
      <c r="C9" s="28"/>
      <c r="D9" s="29"/>
      <c r="E9" s="26" t="s">
        <v>18</v>
      </c>
      <c r="F9" s="26"/>
      <c r="G9" s="26"/>
      <c r="H9" s="26"/>
      <c r="I9" s="26"/>
      <c r="J9" s="26"/>
      <c r="K9" s="26"/>
      <c r="L9" s="26"/>
      <c r="M9" s="26"/>
      <c r="N9" s="9"/>
      <c r="O9" s="9"/>
      <c r="P9" s="9"/>
      <c r="Q9" s="24">
        <v>40359</v>
      </c>
      <c r="R9" s="25" t="s">
        <v>17</v>
      </c>
      <c r="S9" s="31">
        <v>2095</v>
      </c>
      <c r="T9" s="30">
        <f t="shared" si="0"/>
        <v>0</v>
      </c>
      <c r="U9" s="30">
        <f t="shared" si="1"/>
        <v>2095</v>
      </c>
      <c r="V9" s="30">
        <f t="shared" si="2"/>
        <v>419</v>
      </c>
      <c r="W9" s="41">
        <f t="shared" si="3"/>
        <v>1676</v>
      </c>
      <c r="X9" s="30">
        <f t="shared" si="4"/>
        <v>419</v>
      </c>
      <c r="Y9" s="41">
        <f t="shared" si="5"/>
        <v>1257</v>
      </c>
      <c r="Z9" s="30">
        <f t="shared" si="6"/>
        <v>419</v>
      </c>
      <c r="AA9" s="41">
        <f t="shared" si="7"/>
        <v>838</v>
      </c>
    </row>
    <row r="10" spans="1:27" ht="14.25">
      <c r="A10" s="6"/>
      <c r="B10" s="27"/>
      <c r="C10" s="28"/>
      <c r="D10" s="29"/>
      <c r="E10" s="26" t="s">
        <v>18</v>
      </c>
      <c r="F10" s="26"/>
      <c r="G10" s="26"/>
      <c r="H10" s="26"/>
      <c r="I10" s="26"/>
      <c r="J10" s="26"/>
      <c r="K10" s="26"/>
      <c r="L10" s="26"/>
      <c r="M10" s="26"/>
      <c r="N10" s="9"/>
      <c r="O10" s="9"/>
      <c r="P10" s="9"/>
      <c r="Q10" s="24">
        <v>40359</v>
      </c>
      <c r="R10" s="25" t="s">
        <v>17</v>
      </c>
      <c r="S10" s="31">
        <v>2095</v>
      </c>
      <c r="T10" s="30">
        <f t="shared" si="0"/>
        <v>0</v>
      </c>
      <c r="U10" s="30">
        <f t="shared" si="1"/>
        <v>2095</v>
      </c>
      <c r="V10" s="30">
        <f t="shared" si="2"/>
        <v>419</v>
      </c>
      <c r="W10" s="41">
        <f t="shared" si="3"/>
        <v>1676</v>
      </c>
      <c r="X10" s="30">
        <f t="shared" si="4"/>
        <v>419</v>
      </c>
      <c r="Y10" s="41">
        <f t="shared" si="5"/>
        <v>1257</v>
      </c>
      <c r="Z10" s="30">
        <f t="shared" si="6"/>
        <v>419</v>
      </c>
      <c r="AA10" s="41">
        <f t="shared" si="7"/>
        <v>838</v>
      </c>
    </row>
    <row r="11" spans="1:27" ht="14.25">
      <c r="A11" s="6"/>
      <c r="B11" s="27"/>
      <c r="C11" s="28"/>
      <c r="D11" s="29"/>
      <c r="E11" s="26" t="s">
        <v>18</v>
      </c>
      <c r="F11" s="26"/>
      <c r="G11" s="26"/>
      <c r="H11" s="26"/>
      <c r="I11" s="26"/>
      <c r="J11" s="26"/>
      <c r="K11" s="26"/>
      <c r="L11" s="26"/>
      <c r="M11" s="26"/>
      <c r="N11" s="9"/>
      <c r="O11" s="9"/>
      <c r="P11" s="9"/>
      <c r="Q11" s="24">
        <v>40359</v>
      </c>
      <c r="R11" s="25" t="s">
        <v>17</v>
      </c>
      <c r="S11" s="31">
        <v>2095</v>
      </c>
      <c r="T11" s="30">
        <f t="shared" si="0"/>
        <v>0</v>
      </c>
      <c r="U11" s="30">
        <f t="shared" si="1"/>
        <v>2095</v>
      </c>
      <c r="V11" s="30">
        <f t="shared" si="2"/>
        <v>419</v>
      </c>
      <c r="W11" s="41">
        <f t="shared" si="3"/>
        <v>1676</v>
      </c>
      <c r="X11" s="30">
        <f t="shared" si="4"/>
        <v>419</v>
      </c>
      <c r="Y11" s="41">
        <f t="shared" si="5"/>
        <v>1257</v>
      </c>
      <c r="Z11" s="30">
        <f t="shared" si="6"/>
        <v>419</v>
      </c>
      <c r="AA11" s="41">
        <f t="shared" si="7"/>
        <v>838</v>
      </c>
    </row>
    <row r="12" spans="1:27" ht="14.25">
      <c r="A12" s="6"/>
      <c r="B12" s="27"/>
      <c r="C12" s="28"/>
      <c r="D12" s="29"/>
      <c r="E12" s="26" t="s">
        <v>18</v>
      </c>
      <c r="F12" s="26"/>
      <c r="G12" s="26"/>
      <c r="H12" s="26"/>
      <c r="I12" s="26"/>
      <c r="J12" s="26"/>
      <c r="K12" s="26"/>
      <c r="L12" s="26"/>
      <c r="M12" s="26"/>
      <c r="N12" s="9"/>
      <c r="O12" s="9"/>
      <c r="P12" s="9"/>
      <c r="Q12" s="24">
        <v>40359</v>
      </c>
      <c r="R12" s="25" t="s">
        <v>17</v>
      </c>
      <c r="S12" s="31">
        <v>2095</v>
      </c>
      <c r="T12" s="30">
        <f t="shared" si="0"/>
        <v>0</v>
      </c>
      <c r="U12" s="30">
        <f t="shared" si="1"/>
        <v>2095</v>
      </c>
      <c r="V12" s="30">
        <f t="shared" si="2"/>
        <v>419</v>
      </c>
      <c r="W12" s="41">
        <f t="shared" si="3"/>
        <v>1676</v>
      </c>
      <c r="X12" s="30">
        <f t="shared" si="4"/>
        <v>419</v>
      </c>
      <c r="Y12" s="41">
        <f t="shared" si="5"/>
        <v>1257</v>
      </c>
      <c r="Z12" s="30">
        <f t="shared" si="6"/>
        <v>419</v>
      </c>
      <c r="AA12" s="41">
        <f t="shared" si="7"/>
        <v>838</v>
      </c>
    </row>
    <row r="13" spans="1:27" ht="14.25">
      <c r="A13" s="6"/>
      <c r="B13" s="27"/>
      <c r="C13" s="28"/>
      <c r="D13" s="29"/>
      <c r="E13" s="26" t="s">
        <v>16</v>
      </c>
      <c r="F13" s="26"/>
      <c r="G13" s="26"/>
      <c r="H13" s="26"/>
      <c r="I13" s="26"/>
      <c r="J13" s="26"/>
      <c r="K13" s="26"/>
      <c r="L13" s="26"/>
      <c r="M13" s="26"/>
      <c r="N13" s="9"/>
      <c r="O13" s="9"/>
      <c r="P13" s="9"/>
      <c r="Q13" s="24">
        <v>40329</v>
      </c>
      <c r="R13" s="25" t="s">
        <v>17</v>
      </c>
      <c r="S13" s="31">
        <v>1315</v>
      </c>
      <c r="T13" s="30">
        <f t="shared" si="0"/>
        <v>21.62</v>
      </c>
      <c r="U13" s="30">
        <f t="shared" si="1"/>
        <v>1293.38</v>
      </c>
      <c r="V13" s="30">
        <f t="shared" si="2"/>
        <v>263</v>
      </c>
      <c r="W13" s="41">
        <f t="shared" si="3"/>
        <v>1030.38</v>
      </c>
      <c r="X13" s="30">
        <f t="shared" si="4"/>
        <v>263</v>
      </c>
      <c r="Y13" s="41">
        <f t="shared" si="5"/>
        <v>767.3800000000001</v>
      </c>
      <c r="Z13" s="30">
        <f t="shared" si="6"/>
        <v>263</v>
      </c>
      <c r="AA13" s="41">
        <f t="shared" si="7"/>
        <v>504.3800000000001</v>
      </c>
    </row>
    <row r="14" spans="1:27" ht="14.25">
      <c r="A14" s="6"/>
      <c r="B14" s="27"/>
      <c r="C14" s="28"/>
      <c r="D14" s="29"/>
      <c r="E14" s="26" t="s">
        <v>16</v>
      </c>
      <c r="F14" s="26"/>
      <c r="G14" s="26"/>
      <c r="H14" s="26"/>
      <c r="I14" s="26"/>
      <c r="J14" s="26"/>
      <c r="K14" s="26"/>
      <c r="L14" s="26"/>
      <c r="M14" s="26"/>
      <c r="N14" s="9"/>
      <c r="O14" s="9"/>
      <c r="P14" s="9"/>
      <c r="Q14" s="24">
        <v>40329</v>
      </c>
      <c r="R14" s="25" t="s">
        <v>17</v>
      </c>
      <c r="S14" s="31">
        <v>1315</v>
      </c>
      <c r="T14" s="30">
        <f t="shared" si="0"/>
        <v>21.62</v>
      </c>
      <c r="U14" s="30">
        <f t="shared" si="1"/>
        <v>1293.38</v>
      </c>
      <c r="V14" s="30">
        <f t="shared" si="2"/>
        <v>263</v>
      </c>
      <c r="W14" s="41">
        <f t="shared" si="3"/>
        <v>1030.38</v>
      </c>
      <c r="X14" s="30">
        <f t="shared" si="4"/>
        <v>263</v>
      </c>
      <c r="Y14" s="41">
        <f t="shared" si="5"/>
        <v>767.3800000000001</v>
      </c>
      <c r="Z14" s="30">
        <f t="shared" si="6"/>
        <v>263</v>
      </c>
      <c r="AA14" s="41">
        <f t="shared" si="7"/>
        <v>504.3800000000001</v>
      </c>
    </row>
    <row r="15" spans="1:27" ht="14.25">
      <c r="A15" s="6"/>
      <c r="B15" s="27"/>
      <c r="C15" s="28"/>
      <c r="D15" s="29"/>
      <c r="E15" s="26" t="s">
        <v>16</v>
      </c>
      <c r="F15" s="26"/>
      <c r="G15" s="26"/>
      <c r="H15" s="26"/>
      <c r="I15" s="26"/>
      <c r="J15" s="26"/>
      <c r="K15" s="26"/>
      <c r="L15" s="26"/>
      <c r="M15" s="26"/>
      <c r="N15" s="9"/>
      <c r="O15" s="9"/>
      <c r="P15" s="9"/>
      <c r="Q15" s="24">
        <v>40329</v>
      </c>
      <c r="R15" s="25" t="s">
        <v>17</v>
      </c>
      <c r="S15" s="31">
        <v>1315</v>
      </c>
      <c r="T15" s="30">
        <f t="shared" si="0"/>
        <v>21.62</v>
      </c>
      <c r="U15" s="30">
        <f t="shared" si="1"/>
        <v>1293.38</v>
      </c>
      <c r="V15" s="30">
        <f t="shared" si="2"/>
        <v>263</v>
      </c>
      <c r="W15" s="41">
        <f t="shared" si="3"/>
        <v>1030.38</v>
      </c>
      <c r="X15" s="30">
        <f t="shared" si="4"/>
        <v>263</v>
      </c>
      <c r="Y15" s="41">
        <f t="shared" si="5"/>
        <v>767.3800000000001</v>
      </c>
      <c r="Z15" s="30">
        <f t="shared" si="6"/>
        <v>263</v>
      </c>
      <c r="AA15" s="41">
        <f t="shared" si="7"/>
        <v>504.3800000000001</v>
      </c>
    </row>
    <row r="16" spans="1:27" ht="14.25">
      <c r="A16" s="6"/>
      <c r="B16" s="27"/>
      <c r="C16" s="28"/>
      <c r="D16" s="29"/>
      <c r="E16" s="26" t="s">
        <v>16</v>
      </c>
      <c r="F16" s="26"/>
      <c r="G16" s="26"/>
      <c r="H16" s="26"/>
      <c r="I16" s="26"/>
      <c r="J16" s="26"/>
      <c r="K16" s="26"/>
      <c r="L16" s="26"/>
      <c r="M16" s="26"/>
      <c r="N16" s="9"/>
      <c r="O16" s="9"/>
      <c r="P16" s="9"/>
      <c r="Q16" s="24">
        <v>40329</v>
      </c>
      <c r="R16" s="25" t="s">
        <v>17</v>
      </c>
      <c r="S16" s="31">
        <v>1315</v>
      </c>
      <c r="T16" s="30">
        <f t="shared" si="0"/>
        <v>21.62</v>
      </c>
      <c r="U16" s="30">
        <f t="shared" si="1"/>
        <v>1293.38</v>
      </c>
      <c r="V16" s="30">
        <f t="shared" si="2"/>
        <v>263</v>
      </c>
      <c r="W16" s="41">
        <f t="shared" si="3"/>
        <v>1030.38</v>
      </c>
      <c r="X16" s="30">
        <f t="shared" si="4"/>
        <v>263</v>
      </c>
      <c r="Y16" s="41">
        <f t="shared" si="5"/>
        <v>767.3800000000001</v>
      </c>
      <c r="Z16" s="30">
        <f t="shared" si="6"/>
        <v>263</v>
      </c>
      <c r="AA16" s="41">
        <f t="shared" si="7"/>
        <v>504.3800000000001</v>
      </c>
    </row>
    <row r="17" spans="1:27" ht="14.25">
      <c r="A17" s="6"/>
      <c r="B17" s="27"/>
      <c r="C17" s="28"/>
      <c r="D17" s="29"/>
      <c r="E17" s="26" t="s">
        <v>16</v>
      </c>
      <c r="F17" s="26"/>
      <c r="G17" s="26"/>
      <c r="H17" s="26"/>
      <c r="I17" s="26"/>
      <c r="J17" s="26"/>
      <c r="K17" s="26"/>
      <c r="L17" s="26"/>
      <c r="M17" s="26"/>
      <c r="N17" s="9"/>
      <c r="O17" s="9"/>
      <c r="P17" s="9"/>
      <c r="Q17" s="24">
        <v>40329</v>
      </c>
      <c r="R17" s="25" t="s">
        <v>17</v>
      </c>
      <c r="S17" s="31">
        <v>1315</v>
      </c>
      <c r="T17" s="30">
        <f t="shared" si="0"/>
        <v>21.62</v>
      </c>
      <c r="U17" s="30">
        <f t="shared" si="1"/>
        <v>1293.38</v>
      </c>
      <c r="V17" s="30">
        <f t="shared" si="2"/>
        <v>263</v>
      </c>
      <c r="W17" s="41">
        <f t="shared" si="3"/>
        <v>1030.38</v>
      </c>
      <c r="X17" s="30">
        <f t="shared" si="4"/>
        <v>263</v>
      </c>
      <c r="Y17" s="41">
        <f t="shared" si="5"/>
        <v>767.3800000000001</v>
      </c>
      <c r="Z17" s="30">
        <f t="shared" si="6"/>
        <v>263</v>
      </c>
      <c r="AA17" s="41">
        <f t="shared" si="7"/>
        <v>504.3800000000001</v>
      </c>
    </row>
    <row r="18" spans="1:27" ht="14.25">
      <c r="A18" s="6"/>
      <c r="B18" s="27"/>
      <c r="C18" s="28"/>
      <c r="D18" s="29"/>
      <c r="E18" s="26" t="s">
        <v>16</v>
      </c>
      <c r="F18" s="26"/>
      <c r="G18" s="26"/>
      <c r="H18" s="26"/>
      <c r="I18" s="26"/>
      <c r="J18" s="26"/>
      <c r="K18" s="26"/>
      <c r="L18" s="26"/>
      <c r="M18" s="26"/>
      <c r="N18" s="9"/>
      <c r="O18" s="9"/>
      <c r="P18" s="9"/>
      <c r="Q18" s="24">
        <v>40329</v>
      </c>
      <c r="R18" s="25" t="s">
        <v>17</v>
      </c>
      <c r="S18" s="31">
        <v>1315</v>
      </c>
      <c r="T18" s="30">
        <f t="shared" si="0"/>
        <v>21.62</v>
      </c>
      <c r="U18" s="30">
        <f t="shared" si="1"/>
        <v>1293.38</v>
      </c>
      <c r="V18" s="30">
        <f t="shared" si="2"/>
        <v>263</v>
      </c>
      <c r="W18" s="41">
        <f t="shared" si="3"/>
        <v>1030.38</v>
      </c>
      <c r="X18" s="30">
        <f t="shared" si="4"/>
        <v>263</v>
      </c>
      <c r="Y18" s="41">
        <f t="shared" si="5"/>
        <v>767.3800000000001</v>
      </c>
      <c r="Z18" s="30">
        <f t="shared" si="6"/>
        <v>263</v>
      </c>
      <c r="AA18" s="41">
        <f t="shared" si="7"/>
        <v>504.3800000000001</v>
      </c>
    </row>
    <row r="19" spans="1:27" ht="14.25">
      <c r="A19" s="6"/>
      <c r="B19" s="27"/>
      <c r="C19" s="28"/>
      <c r="D19" s="29"/>
      <c r="E19" s="26" t="s">
        <v>16</v>
      </c>
      <c r="F19" s="26"/>
      <c r="G19" s="26"/>
      <c r="H19" s="26"/>
      <c r="I19" s="26"/>
      <c r="J19" s="26"/>
      <c r="K19" s="26"/>
      <c r="L19" s="26"/>
      <c r="M19" s="26"/>
      <c r="N19" s="9"/>
      <c r="O19" s="9"/>
      <c r="P19" s="9"/>
      <c r="Q19" s="24">
        <v>40329</v>
      </c>
      <c r="R19" s="25" t="s">
        <v>17</v>
      </c>
      <c r="S19" s="31">
        <v>1315</v>
      </c>
      <c r="T19" s="30">
        <f t="shared" si="0"/>
        <v>21.62</v>
      </c>
      <c r="U19" s="30">
        <f t="shared" si="1"/>
        <v>1293.38</v>
      </c>
      <c r="V19" s="30">
        <f t="shared" si="2"/>
        <v>263</v>
      </c>
      <c r="W19" s="41">
        <f t="shared" si="3"/>
        <v>1030.38</v>
      </c>
      <c r="X19" s="30">
        <f t="shared" si="4"/>
        <v>263</v>
      </c>
      <c r="Y19" s="41">
        <f t="shared" si="5"/>
        <v>767.3800000000001</v>
      </c>
      <c r="Z19" s="30">
        <f t="shared" si="6"/>
        <v>263</v>
      </c>
      <c r="AA19" s="41">
        <f t="shared" si="7"/>
        <v>504.3800000000001</v>
      </c>
    </row>
    <row r="20" spans="1:27" ht="14.25">
      <c r="A20" s="6"/>
      <c r="B20" s="27"/>
      <c r="C20" s="28"/>
      <c r="D20" s="29"/>
      <c r="E20" s="26" t="s">
        <v>16</v>
      </c>
      <c r="F20" s="26"/>
      <c r="G20" s="26"/>
      <c r="H20" s="26"/>
      <c r="I20" s="26"/>
      <c r="J20" s="26"/>
      <c r="K20" s="26"/>
      <c r="L20" s="26"/>
      <c r="M20" s="26"/>
      <c r="N20" s="9"/>
      <c r="O20" s="9"/>
      <c r="P20" s="9"/>
      <c r="Q20" s="24">
        <v>40329</v>
      </c>
      <c r="R20" s="25" t="s">
        <v>17</v>
      </c>
      <c r="S20" s="31">
        <v>1315</v>
      </c>
      <c r="T20" s="30">
        <f t="shared" si="0"/>
        <v>21.62</v>
      </c>
      <c r="U20" s="30">
        <f t="shared" si="1"/>
        <v>1293.38</v>
      </c>
      <c r="V20" s="30">
        <f t="shared" si="2"/>
        <v>263</v>
      </c>
      <c r="W20" s="41">
        <f t="shared" si="3"/>
        <v>1030.38</v>
      </c>
      <c r="X20" s="30">
        <f t="shared" si="4"/>
        <v>263</v>
      </c>
      <c r="Y20" s="41">
        <f t="shared" si="5"/>
        <v>767.3800000000001</v>
      </c>
      <c r="Z20" s="30">
        <f t="shared" si="6"/>
        <v>263</v>
      </c>
      <c r="AA20" s="41">
        <f t="shared" si="7"/>
        <v>504.3800000000001</v>
      </c>
    </row>
    <row r="21" spans="1:27" ht="14.25">
      <c r="A21" s="6"/>
      <c r="B21" s="27"/>
      <c r="C21" s="28"/>
      <c r="D21" s="29"/>
      <c r="E21" s="26" t="s">
        <v>18</v>
      </c>
      <c r="F21" s="26"/>
      <c r="G21" s="26"/>
      <c r="H21" s="26"/>
      <c r="I21" s="26"/>
      <c r="J21" s="26"/>
      <c r="K21" s="26"/>
      <c r="L21" s="26"/>
      <c r="M21" s="26"/>
      <c r="N21" s="9"/>
      <c r="O21" s="9"/>
      <c r="P21" s="9"/>
      <c r="Q21" s="24">
        <v>40329</v>
      </c>
      <c r="R21" s="25" t="s">
        <v>17</v>
      </c>
      <c r="S21" s="31">
        <v>2095</v>
      </c>
      <c r="T21" s="30">
        <f t="shared" si="0"/>
        <v>34.44</v>
      </c>
      <c r="U21" s="30">
        <f t="shared" si="1"/>
        <v>2060.56</v>
      </c>
      <c r="V21" s="30">
        <f t="shared" si="2"/>
        <v>419</v>
      </c>
      <c r="W21" s="41">
        <f t="shared" si="3"/>
        <v>1641.56</v>
      </c>
      <c r="X21" s="30">
        <f t="shared" si="4"/>
        <v>419</v>
      </c>
      <c r="Y21" s="41">
        <f t="shared" si="5"/>
        <v>1222.56</v>
      </c>
      <c r="Z21" s="30">
        <f t="shared" si="6"/>
        <v>419</v>
      </c>
      <c r="AA21" s="41">
        <f t="shared" si="7"/>
        <v>803.56</v>
      </c>
    </row>
    <row r="22" spans="1:27" ht="14.25">
      <c r="A22" s="6"/>
      <c r="B22" s="27"/>
      <c r="C22" s="28"/>
      <c r="D22" s="29"/>
      <c r="E22" s="26" t="s">
        <v>18</v>
      </c>
      <c r="F22" s="26"/>
      <c r="G22" s="26"/>
      <c r="H22" s="26"/>
      <c r="I22" s="26"/>
      <c r="J22" s="26"/>
      <c r="K22" s="26"/>
      <c r="L22" s="26"/>
      <c r="M22" s="26"/>
      <c r="N22" s="9"/>
      <c r="O22" s="9"/>
      <c r="P22" s="9"/>
      <c r="Q22" s="24">
        <v>40329</v>
      </c>
      <c r="R22" s="25" t="s">
        <v>17</v>
      </c>
      <c r="S22" s="31">
        <v>2095</v>
      </c>
      <c r="T22" s="30">
        <f t="shared" si="0"/>
        <v>34.44</v>
      </c>
      <c r="U22" s="30">
        <f t="shared" si="1"/>
        <v>2060.56</v>
      </c>
      <c r="V22" s="30">
        <f t="shared" si="2"/>
        <v>419</v>
      </c>
      <c r="W22" s="41">
        <f t="shared" si="3"/>
        <v>1641.56</v>
      </c>
      <c r="X22" s="30">
        <f t="shared" si="4"/>
        <v>419</v>
      </c>
      <c r="Y22" s="41">
        <f t="shared" si="5"/>
        <v>1222.56</v>
      </c>
      <c r="Z22" s="30">
        <f t="shared" si="6"/>
        <v>419</v>
      </c>
      <c r="AA22" s="41">
        <f t="shared" si="7"/>
        <v>803.56</v>
      </c>
    </row>
    <row r="23" spans="1:27" ht="14.25">
      <c r="A23" s="6"/>
      <c r="B23" s="27"/>
      <c r="C23" s="28"/>
      <c r="D23" s="29"/>
      <c r="E23" s="26" t="s">
        <v>18</v>
      </c>
      <c r="F23" s="26"/>
      <c r="G23" s="26"/>
      <c r="H23" s="26"/>
      <c r="I23" s="26"/>
      <c r="J23" s="26"/>
      <c r="K23" s="26"/>
      <c r="L23" s="26"/>
      <c r="M23" s="26"/>
      <c r="N23" s="9"/>
      <c r="O23" s="9"/>
      <c r="P23" s="9"/>
      <c r="Q23" s="24">
        <v>40329</v>
      </c>
      <c r="R23" s="25" t="s">
        <v>17</v>
      </c>
      <c r="S23" s="31">
        <v>2095</v>
      </c>
      <c r="T23" s="30">
        <f t="shared" si="0"/>
        <v>34.44</v>
      </c>
      <c r="U23" s="30">
        <f t="shared" si="1"/>
        <v>2060.56</v>
      </c>
      <c r="V23" s="30">
        <f t="shared" si="2"/>
        <v>419</v>
      </c>
      <c r="W23" s="41">
        <f t="shared" si="3"/>
        <v>1641.56</v>
      </c>
      <c r="X23" s="30">
        <f t="shared" si="4"/>
        <v>419</v>
      </c>
      <c r="Y23" s="41">
        <f t="shared" si="5"/>
        <v>1222.56</v>
      </c>
      <c r="Z23" s="30">
        <f t="shared" si="6"/>
        <v>419</v>
      </c>
      <c r="AA23" s="41">
        <f t="shared" si="7"/>
        <v>803.56</v>
      </c>
    </row>
    <row r="24" spans="1:27" ht="14.25">
      <c r="A24" s="6"/>
      <c r="B24" s="27"/>
      <c r="C24" s="28"/>
      <c r="D24" s="29"/>
      <c r="E24" s="26" t="s">
        <v>18</v>
      </c>
      <c r="F24" s="26"/>
      <c r="G24" s="26"/>
      <c r="H24" s="26"/>
      <c r="I24" s="26"/>
      <c r="J24" s="26"/>
      <c r="K24" s="26"/>
      <c r="L24" s="26"/>
      <c r="M24" s="26"/>
      <c r="N24" s="9"/>
      <c r="O24" s="9"/>
      <c r="P24" s="9"/>
      <c r="Q24" s="24">
        <v>40329</v>
      </c>
      <c r="R24" s="25" t="s">
        <v>17</v>
      </c>
      <c r="S24" s="31">
        <v>2095</v>
      </c>
      <c r="T24" s="30">
        <f t="shared" si="0"/>
        <v>34.44</v>
      </c>
      <c r="U24" s="30">
        <f t="shared" si="1"/>
        <v>2060.56</v>
      </c>
      <c r="V24" s="30">
        <f t="shared" si="2"/>
        <v>419</v>
      </c>
      <c r="W24" s="41">
        <f t="shared" si="3"/>
        <v>1641.56</v>
      </c>
      <c r="X24" s="30">
        <f t="shared" si="4"/>
        <v>419</v>
      </c>
      <c r="Y24" s="41">
        <f t="shared" si="5"/>
        <v>1222.56</v>
      </c>
      <c r="Z24" s="30">
        <f t="shared" si="6"/>
        <v>419</v>
      </c>
      <c r="AA24" s="41">
        <f t="shared" si="7"/>
        <v>803.56</v>
      </c>
    </row>
    <row r="25" spans="1:27" ht="14.25">
      <c r="A25" s="6"/>
      <c r="B25" s="27"/>
      <c r="C25" s="28"/>
      <c r="D25" s="29"/>
      <c r="E25" s="26" t="s">
        <v>18</v>
      </c>
      <c r="F25" s="26"/>
      <c r="G25" s="26"/>
      <c r="H25" s="26"/>
      <c r="I25" s="26"/>
      <c r="J25" s="26"/>
      <c r="K25" s="26"/>
      <c r="L25" s="26"/>
      <c r="M25" s="26"/>
      <c r="N25" s="9"/>
      <c r="O25" s="9"/>
      <c r="P25" s="9"/>
      <c r="Q25" s="24">
        <v>40329</v>
      </c>
      <c r="R25" s="25" t="s">
        <v>17</v>
      </c>
      <c r="S25" s="31">
        <v>2095</v>
      </c>
      <c r="T25" s="30">
        <f t="shared" si="0"/>
        <v>34.44</v>
      </c>
      <c r="U25" s="30">
        <f t="shared" si="1"/>
        <v>2060.56</v>
      </c>
      <c r="V25" s="30">
        <f t="shared" si="2"/>
        <v>419</v>
      </c>
      <c r="W25" s="41">
        <f t="shared" si="3"/>
        <v>1641.56</v>
      </c>
      <c r="X25" s="30">
        <f t="shared" si="4"/>
        <v>419</v>
      </c>
      <c r="Y25" s="41">
        <f t="shared" si="5"/>
        <v>1222.56</v>
      </c>
      <c r="Z25" s="30">
        <f t="shared" si="6"/>
        <v>419</v>
      </c>
      <c r="AA25" s="41">
        <f t="shared" si="7"/>
        <v>803.56</v>
      </c>
    </row>
    <row r="26" spans="1:27" ht="14.25">
      <c r="A26" s="6"/>
      <c r="B26" s="27"/>
      <c r="C26" s="28"/>
      <c r="D26" s="29"/>
      <c r="E26" s="26" t="s">
        <v>18</v>
      </c>
      <c r="F26" s="26"/>
      <c r="G26" s="26"/>
      <c r="H26" s="26"/>
      <c r="I26" s="26"/>
      <c r="J26" s="26"/>
      <c r="K26" s="26"/>
      <c r="L26" s="26"/>
      <c r="M26" s="26"/>
      <c r="N26" s="9"/>
      <c r="O26" s="9"/>
      <c r="P26" s="9"/>
      <c r="Q26" s="24">
        <v>40329</v>
      </c>
      <c r="R26" s="25" t="s">
        <v>17</v>
      </c>
      <c r="S26" s="31">
        <v>2095</v>
      </c>
      <c r="T26" s="30">
        <f t="shared" si="0"/>
        <v>34.44</v>
      </c>
      <c r="U26" s="30">
        <f t="shared" si="1"/>
        <v>2060.56</v>
      </c>
      <c r="V26" s="30">
        <f t="shared" si="2"/>
        <v>419</v>
      </c>
      <c r="W26" s="41">
        <f t="shared" si="3"/>
        <v>1641.56</v>
      </c>
      <c r="X26" s="30">
        <f t="shared" si="4"/>
        <v>419</v>
      </c>
      <c r="Y26" s="41">
        <f t="shared" si="5"/>
        <v>1222.56</v>
      </c>
      <c r="Z26" s="30">
        <f t="shared" si="6"/>
        <v>419</v>
      </c>
      <c r="AA26" s="41">
        <f t="shared" si="7"/>
        <v>803.56</v>
      </c>
    </row>
    <row r="27" spans="1:27" ht="14.25">
      <c r="A27" s="6"/>
      <c r="B27" s="27"/>
      <c r="C27" s="28"/>
      <c r="D27" s="29"/>
      <c r="E27" s="26" t="s">
        <v>18</v>
      </c>
      <c r="F27" s="26"/>
      <c r="G27" s="26"/>
      <c r="H27" s="26"/>
      <c r="I27" s="26"/>
      <c r="J27" s="26"/>
      <c r="K27" s="26"/>
      <c r="L27" s="26"/>
      <c r="M27" s="26"/>
      <c r="N27" s="9"/>
      <c r="O27" s="9"/>
      <c r="P27" s="9"/>
      <c r="Q27" s="24">
        <v>40329</v>
      </c>
      <c r="R27" s="25" t="s">
        <v>17</v>
      </c>
      <c r="S27" s="31">
        <v>2095</v>
      </c>
      <c r="T27" s="30">
        <f t="shared" si="0"/>
        <v>34.44</v>
      </c>
      <c r="U27" s="30">
        <f t="shared" si="1"/>
        <v>2060.56</v>
      </c>
      <c r="V27" s="30">
        <f t="shared" si="2"/>
        <v>419</v>
      </c>
      <c r="W27" s="41">
        <f t="shared" si="3"/>
        <v>1641.56</v>
      </c>
      <c r="X27" s="30">
        <f t="shared" si="4"/>
        <v>419</v>
      </c>
      <c r="Y27" s="41">
        <f t="shared" si="5"/>
        <v>1222.56</v>
      </c>
      <c r="Z27" s="30">
        <f t="shared" si="6"/>
        <v>419</v>
      </c>
      <c r="AA27" s="41">
        <f t="shared" si="7"/>
        <v>803.56</v>
      </c>
    </row>
    <row r="28" spans="1:27" ht="14.25">
      <c r="A28" s="6"/>
      <c r="B28" s="27"/>
      <c r="C28" s="28"/>
      <c r="D28" s="29"/>
      <c r="E28" s="26" t="s">
        <v>18</v>
      </c>
      <c r="F28" s="26"/>
      <c r="G28" s="26"/>
      <c r="H28" s="26"/>
      <c r="I28" s="26"/>
      <c r="J28" s="26"/>
      <c r="K28" s="26"/>
      <c r="L28" s="26"/>
      <c r="M28" s="26"/>
      <c r="N28" s="9"/>
      <c r="O28" s="9"/>
      <c r="P28" s="9"/>
      <c r="Q28" s="24">
        <v>40329</v>
      </c>
      <c r="R28" s="25" t="s">
        <v>17</v>
      </c>
      <c r="S28" s="31">
        <v>2095</v>
      </c>
      <c r="T28" s="30">
        <f t="shared" si="0"/>
        <v>34.44</v>
      </c>
      <c r="U28" s="30">
        <f t="shared" si="1"/>
        <v>2060.56</v>
      </c>
      <c r="V28" s="30">
        <f t="shared" si="2"/>
        <v>419</v>
      </c>
      <c r="W28" s="41">
        <f t="shared" si="3"/>
        <v>1641.56</v>
      </c>
      <c r="X28" s="30">
        <f t="shared" si="4"/>
        <v>419</v>
      </c>
      <c r="Y28" s="41">
        <f t="shared" si="5"/>
        <v>1222.56</v>
      </c>
      <c r="Z28" s="30">
        <f t="shared" si="6"/>
        <v>419</v>
      </c>
      <c r="AA28" s="41">
        <f t="shared" si="7"/>
        <v>803.56</v>
      </c>
    </row>
    <row r="29" spans="1:27" ht="14.25">
      <c r="A29" s="6"/>
      <c r="B29" s="27"/>
      <c r="C29" s="28"/>
      <c r="D29" s="29"/>
      <c r="E29" s="45" t="s">
        <v>26</v>
      </c>
      <c r="F29" s="45"/>
      <c r="G29" s="26"/>
      <c r="H29" s="26"/>
      <c r="I29" s="26"/>
      <c r="J29" s="26" t="s">
        <v>24</v>
      </c>
      <c r="K29" s="26"/>
      <c r="L29" s="26"/>
      <c r="M29" s="26"/>
      <c r="N29" s="9"/>
      <c r="O29" s="9"/>
      <c r="P29" s="9"/>
      <c r="Q29" s="24">
        <v>40734</v>
      </c>
      <c r="R29" s="25" t="s">
        <v>30</v>
      </c>
      <c r="S29" s="31">
        <v>8771.84</v>
      </c>
      <c r="T29" s="30">
        <v>0</v>
      </c>
      <c r="U29" s="30">
        <v>0</v>
      </c>
      <c r="V29" s="42">
        <v>0</v>
      </c>
      <c r="W29" s="41">
        <v>0</v>
      </c>
      <c r="X29" s="30">
        <f>ROUND($S29/5*($X$1-Q29)/365,2)</f>
        <v>1711.11</v>
      </c>
      <c r="Y29" s="40">
        <f>S29-X29</f>
        <v>7060.7300000000005</v>
      </c>
      <c r="Z29" s="30">
        <f t="shared" si="6"/>
        <v>1754.37</v>
      </c>
      <c r="AA29" s="41">
        <f t="shared" si="7"/>
        <v>5306.360000000001</v>
      </c>
    </row>
    <row r="30" spans="1:27" ht="14.25">
      <c r="A30" s="6"/>
      <c r="B30" s="27"/>
      <c r="C30" s="28"/>
      <c r="D30" s="29"/>
      <c r="E30" s="45" t="s">
        <v>23</v>
      </c>
      <c r="F30" s="45"/>
      <c r="G30" s="26"/>
      <c r="H30" s="26"/>
      <c r="I30" s="26"/>
      <c r="J30" s="26" t="s">
        <v>25</v>
      </c>
      <c r="K30" s="26"/>
      <c r="L30" s="26"/>
      <c r="M30" s="26"/>
      <c r="N30" s="9"/>
      <c r="O30" s="9"/>
      <c r="P30" s="9"/>
      <c r="Q30" s="24">
        <v>40856</v>
      </c>
      <c r="R30" s="25" t="s">
        <v>30</v>
      </c>
      <c r="S30" s="31">
        <v>438.55</v>
      </c>
      <c r="T30" s="30">
        <v>0</v>
      </c>
      <c r="U30" s="30">
        <v>0</v>
      </c>
      <c r="V30" s="42">
        <v>0</v>
      </c>
      <c r="W30" s="41">
        <v>0</v>
      </c>
      <c r="X30" s="30">
        <f>ROUND($S30/5*($X$1-Q30)/365,2)</f>
        <v>56.23</v>
      </c>
      <c r="Y30" s="40">
        <f>S30-X30</f>
        <v>382.32</v>
      </c>
      <c r="Z30" s="30">
        <f t="shared" si="6"/>
        <v>87.71</v>
      </c>
      <c r="AA30" s="41">
        <f t="shared" si="7"/>
        <v>294.61</v>
      </c>
    </row>
    <row r="31" spans="1:27" ht="14.25">
      <c r="A31" s="6"/>
      <c r="B31" s="27"/>
      <c r="C31" s="28"/>
      <c r="D31" s="29"/>
      <c r="E31" s="45" t="s">
        <v>27</v>
      </c>
      <c r="F31" s="45"/>
      <c r="G31" s="26"/>
      <c r="H31" s="26"/>
      <c r="I31" s="26"/>
      <c r="J31" s="26" t="s">
        <v>24</v>
      </c>
      <c r="K31" s="26"/>
      <c r="L31" s="26"/>
      <c r="M31" s="26"/>
      <c r="N31" s="26"/>
      <c r="O31" s="26"/>
      <c r="P31" s="26"/>
      <c r="Q31" s="24">
        <v>41080</v>
      </c>
      <c r="R31" s="25" t="s">
        <v>30</v>
      </c>
      <c r="S31" s="31">
        <v>1234.63</v>
      </c>
      <c r="T31" s="30">
        <v>0</v>
      </c>
      <c r="U31" s="30">
        <v>0</v>
      </c>
      <c r="V31" s="42">
        <v>0</v>
      </c>
      <c r="W31" s="41">
        <v>0</v>
      </c>
      <c r="X31" s="30">
        <f>ROUND($S31/5*($X$1-Q31)/365,2)</f>
        <v>6.77</v>
      </c>
      <c r="Y31" s="40">
        <f>S31-X31</f>
        <v>1227.8600000000001</v>
      </c>
      <c r="Z31" s="30">
        <f t="shared" si="6"/>
        <v>246.93</v>
      </c>
      <c r="AA31" s="41">
        <f t="shared" si="7"/>
        <v>980.9300000000001</v>
      </c>
    </row>
    <row r="32" spans="1:27" ht="14.25">
      <c r="A32" s="6"/>
      <c r="B32" s="27"/>
      <c r="C32" s="28"/>
      <c r="D32" s="29"/>
      <c r="E32" s="9" t="s">
        <v>31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43">
        <v>41238</v>
      </c>
      <c r="R32" s="25" t="s">
        <v>30</v>
      </c>
      <c r="S32" s="44">
        <v>11550</v>
      </c>
      <c r="T32" s="30">
        <v>0</v>
      </c>
      <c r="U32" s="30">
        <v>0</v>
      </c>
      <c r="V32" s="42">
        <v>0</v>
      </c>
      <c r="W32" s="41">
        <v>0</v>
      </c>
      <c r="X32" s="46">
        <v>0</v>
      </c>
      <c r="Y32" s="46">
        <v>0</v>
      </c>
      <c r="Z32" s="30">
        <f>ROUND($S32/5,2)*(Z1-Q32)/365</f>
        <v>1373.3424657534247</v>
      </c>
      <c r="AA32" s="41">
        <f>S32-Z32</f>
        <v>10176.657534246575</v>
      </c>
    </row>
    <row r="33" spans="1:21" ht="12.75">
      <c r="A33" s="6"/>
      <c r="B33" s="27"/>
      <c r="C33" s="28"/>
      <c r="D33" s="2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30"/>
      <c r="U33" s="30"/>
    </row>
    <row r="34" spans="1:21" ht="12.75">
      <c r="A34" s="6"/>
      <c r="B34" s="27"/>
      <c r="C34" s="28"/>
      <c r="D34" s="2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30"/>
      <c r="U34" s="30"/>
    </row>
    <row r="35" spans="1:21" ht="12.75">
      <c r="A35" s="6"/>
      <c r="B35" s="27"/>
      <c r="C35" s="28"/>
      <c r="D35" s="2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30"/>
      <c r="U35" s="30"/>
    </row>
    <row r="36" spans="1:21" ht="12.75">
      <c r="A36" s="6"/>
      <c r="B36" s="27"/>
      <c r="C36" s="28"/>
      <c r="D36" s="2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30"/>
      <c r="U36" s="30"/>
    </row>
    <row r="37" spans="1:21" ht="12.75">
      <c r="A37" s="6"/>
      <c r="B37" s="27"/>
      <c r="C37" s="28"/>
      <c r="D37" s="2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30"/>
      <c r="U37" s="30"/>
    </row>
    <row r="38" spans="1:27" ht="15.75" thickBot="1">
      <c r="A38" s="6">
        <v>251</v>
      </c>
      <c r="B38" s="22"/>
      <c r="C38" s="20"/>
      <c r="D38" s="4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7"/>
      <c r="R38" s="17"/>
      <c r="S38" s="11">
        <f>SUM(S3:S32)</f>
        <v>66325.01999999999</v>
      </c>
      <c r="T38" s="11">
        <f>SUM(T3:T32)</f>
        <v>448.47999999999996</v>
      </c>
      <c r="U38" s="11">
        <f>SUM(U3:U32)</f>
        <v>43881.52</v>
      </c>
      <c r="V38" s="11">
        <f>SUM(V3:V32)</f>
        <v>8866</v>
      </c>
      <c r="W38" s="11">
        <f>SUM(W3:W32)</f>
        <v>35015.52000000001</v>
      </c>
      <c r="X38" s="11">
        <f>SUM(X3:X32)</f>
        <v>10640.11</v>
      </c>
      <c r="Y38" s="11">
        <f>SUM(Y3:Y32)</f>
        <v>34820.43000000002</v>
      </c>
      <c r="Z38" s="11">
        <f>SUM(Z3:Z32)</f>
        <v>12328.352465753424</v>
      </c>
      <c r="AA38" s="11">
        <f>SUM(AA3:AA32)</f>
        <v>34042.07753424658</v>
      </c>
    </row>
    <row r="40" spans="17:19" ht="14.25">
      <c r="Q40" s="34"/>
      <c r="R40" s="35"/>
      <c r="S40" s="36"/>
    </row>
    <row r="41" spans="17:19" ht="14.25">
      <c r="Q41" s="35"/>
      <c r="R41" s="35"/>
      <c r="S41" s="36"/>
    </row>
    <row r="42" spans="17:20" ht="15">
      <c r="Q42" s="35"/>
      <c r="R42" s="35"/>
      <c r="S42" s="37"/>
      <c r="T42" s="38"/>
    </row>
    <row r="43" spans="17:19" ht="14.25">
      <c r="Q43" s="35"/>
      <c r="R43" s="35"/>
      <c r="S43" s="36"/>
    </row>
    <row r="44" spans="17:19" ht="15">
      <c r="Q44" s="35"/>
      <c r="R44" s="35"/>
      <c r="S44" s="37"/>
    </row>
    <row r="45" spans="17:19" ht="14.25">
      <c r="Q45" s="35"/>
      <c r="R45" s="35"/>
      <c r="S45" s="36"/>
    </row>
  </sheetData>
  <sheetProtection/>
  <autoFilter ref="A2:W38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Deloitte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User4</cp:lastModifiedBy>
  <cp:lastPrinted>2008-09-02T12:22:38Z</cp:lastPrinted>
  <dcterms:created xsi:type="dcterms:W3CDTF">2006-09-13T12:49:23Z</dcterms:created>
  <dcterms:modified xsi:type="dcterms:W3CDTF">2013-08-23T07:05:08Z</dcterms:modified>
  <cp:category/>
  <cp:version/>
  <cp:contentType/>
  <cp:contentStatus/>
</cp:coreProperties>
</file>