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0260" windowHeight="7770" firstSheet="4" activeTab="2"/>
  </bookViews>
  <sheets>
    <sheet name="START" sheetId="57" r:id="rId1"/>
    <sheet name="Instructions" sheetId="56" r:id="rId2"/>
    <sheet name="Org structure" sheetId="55" r:id="rId3"/>
    <sheet name="Contacts" sheetId="54" r:id="rId4"/>
    <sheet name="A1-Sum" sheetId="1" r:id="rId5"/>
    <sheet name="A2-FinPerf SC" sheetId="2" r:id="rId6"/>
    <sheet name="A2A" sheetId="3" r:id="rId7"/>
    <sheet name="A3-FinPerf V" sheetId="4" r:id="rId8"/>
    <sheet name="A3A" sheetId="5" r:id="rId9"/>
    <sheet name="A4-FinPerf RE" sheetId="6" r:id="rId10"/>
    <sheet name="A5-Capex" sheetId="7" r:id="rId11"/>
    <sheet name="A5A" sheetId="8" r:id="rId12"/>
    <sheet name="A6-FinPos" sheetId="9" r:id="rId13"/>
    <sheet name="A7-CFlow" sheetId="10" r:id="rId14"/>
    <sheet name="A8-ResRecon" sheetId="11" r:id="rId15"/>
    <sheet name="A9-Asset" sheetId="12" r:id="rId16"/>
    <sheet name="A10-SerDel" sheetId="13" r:id="rId17"/>
    <sheet name="SA1" sheetId="14" r:id="rId18"/>
    <sheet name="SA2" sheetId="15" r:id="rId19"/>
    <sheet name="SA3" sheetId="16" r:id="rId20"/>
    <sheet name="SA4" sheetId="17" r:id="rId21"/>
    <sheet name="SA5" sheetId="18" r:id="rId22"/>
    <sheet name="SA6" sheetId="19" r:id="rId23"/>
    <sheet name="SA7" sheetId="20" r:id="rId24"/>
    <sheet name="SA8" sheetId="21" r:id="rId25"/>
    <sheet name="SA9" sheetId="22" r:id="rId26"/>
    <sheet name="SA10" sheetId="23" r:id="rId27"/>
    <sheet name="SA11" sheetId="24" r:id="rId28"/>
    <sheet name="SA12 &amp; 13" sheetId="25" r:id="rId29"/>
    <sheet name="SA14" sheetId="26" r:id="rId30"/>
    <sheet name="SA15" sheetId="27" r:id="rId31"/>
    <sheet name="SA16" sheetId="28" r:id="rId32"/>
    <sheet name="SA17" sheetId="29" r:id="rId33"/>
    <sheet name="SA18" sheetId="30" r:id="rId34"/>
    <sheet name="SA19" sheetId="31" r:id="rId35"/>
    <sheet name="SA20" sheetId="32" r:id="rId36"/>
    <sheet name="SA21" sheetId="33" r:id="rId37"/>
    <sheet name="SA22" sheetId="34" r:id="rId38"/>
    <sheet name="SA23" sheetId="35" r:id="rId39"/>
    <sheet name="SA24" sheetId="36" r:id="rId40"/>
    <sheet name="SA25" sheetId="37" r:id="rId41"/>
    <sheet name="SA26" sheetId="38" r:id="rId42"/>
    <sheet name="SA27" sheetId="39" r:id="rId43"/>
    <sheet name="SA28" sheetId="40" r:id="rId44"/>
    <sheet name="SA29" sheetId="41" r:id="rId45"/>
    <sheet name="SA30" sheetId="42" r:id="rId46"/>
    <sheet name="SA31" sheetId="43" r:id="rId47"/>
    <sheet name="SA32" sheetId="44" r:id="rId48"/>
    <sheet name="SA33" sheetId="45" r:id="rId49"/>
    <sheet name="SA34a" sheetId="46" r:id="rId50"/>
    <sheet name="SA34b" sheetId="47" r:id="rId51"/>
    <sheet name="SA34c" sheetId="48" r:id="rId52"/>
    <sheet name="SA35" sheetId="52" r:id="rId53"/>
    <sheet name="SA36" sheetId="50" r:id="rId54"/>
    <sheet name="SA37" sheetId="51" r:id="rId55"/>
  </sheets>
  <externalReferences>
    <externalReference r:id="rId56"/>
    <externalReference r:id="rId57"/>
    <externalReference r:id="rId58"/>
    <externalReference r:id="rId59"/>
  </externalReferences>
  <definedNames>
    <definedName name="desc">'[1]Template names'!$B$30</definedName>
    <definedName name="Head1">'[1]Template names'!$B$2</definedName>
    <definedName name="Head10">'[1]Template names'!$B$16</definedName>
    <definedName name="Head11">'[1]Template names'!$B$17</definedName>
    <definedName name="head1A">'[1]Template names'!$B$3</definedName>
    <definedName name="head1b">'[1]Template names'!$B$4</definedName>
    <definedName name="Head2">'[1]Template names'!$B$5</definedName>
    <definedName name="head27">'[1]Template names'!$B$33</definedName>
    <definedName name="head27a">'[1]Template names'!$B$34</definedName>
    <definedName name="Head3">'[1]Template names'!$B$7</definedName>
    <definedName name="Head5">'[1]Template names'!$B$9</definedName>
    <definedName name="Head6">'[1]Template names'!$B$12</definedName>
    <definedName name="Head7">'[1]Template names'!$B$13</definedName>
    <definedName name="Head8">'[1]Template names'!$B$14</definedName>
    <definedName name="Head9">'[1]Template names'!$B$15</definedName>
    <definedName name="MTREF">Instructions!$X$34</definedName>
    <definedName name="muni">'[1]Template names'!$B$93</definedName>
    <definedName name="TableA20">'[1]Template names'!$B$130</definedName>
  </definedNames>
  <calcPr calcId="124519"/>
</workbook>
</file>

<file path=xl/calcChain.xml><?xml version="1.0" encoding="utf-8"?>
<calcChain xmlns="http://schemas.openxmlformats.org/spreadsheetml/2006/main">
  <c r="A1" i="57"/>
  <c r="X34" i="56"/>
  <c r="X36" s="1"/>
  <c r="A16" i="55"/>
  <c r="A15"/>
  <c r="A14"/>
  <c r="A13"/>
  <c r="A12"/>
  <c r="A11"/>
  <c r="A10"/>
  <c r="A9"/>
  <c r="A8"/>
  <c r="A7"/>
  <c r="A6"/>
  <c r="A5"/>
  <c r="A4"/>
  <c r="A3"/>
  <c r="A2"/>
  <c r="B8" i="54"/>
  <c r="B4"/>
  <c r="A1"/>
  <c r="A54" i="32"/>
  <c r="K50"/>
  <c r="J50"/>
  <c r="I50"/>
  <c r="H50"/>
  <c r="G50"/>
  <c r="F50"/>
  <c r="E50"/>
  <c r="D50"/>
  <c r="C50"/>
  <c r="K46"/>
  <c r="K47" s="1"/>
  <c r="J46"/>
  <c r="J47" s="1"/>
  <c r="I46"/>
  <c r="I47" s="1"/>
  <c r="H46"/>
  <c r="H47" s="1"/>
  <c r="G46"/>
  <c r="G47" s="1"/>
  <c r="F46"/>
  <c r="F47" s="1"/>
  <c r="E46"/>
  <c r="E47" s="1"/>
  <c r="D46"/>
  <c r="D47" s="1"/>
  <c r="C46"/>
  <c r="C47" s="1"/>
  <c r="A45"/>
  <c r="K41"/>
  <c r="K42" s="1"/>
  <c r="J41"/>
  <c r="J42" s="1"/>
  <c r="I41"/>
  <c r="I42" s="1"/>
  <c r="H41"/>
  <c r="H42" s="1"/>
  <c r="G41"/>
  <c r="G42" s="1"/>
  <c r="F41"/>
  <c r="F42" s="1"/>
  <c r="E41"/>
  <c r="E42" s="1"/>
  <c r="D41"/>
  <c r="D42" s="1"/>
  <c r="C41"/>
  <c r="C42" s="1"/>
  <c r="A40"/>
  <c r="A38"/>
  <c r="A48" s="1"/>
  <c r="A37"/>
  <c r="A47" s="1"/>
  <c r="K36"/>
  <c r="K37" s="1"/>
  <c r="J36"/>
  <c r="J37" s="1"/>
  <c r="I36"/>
  <c r="I37" s="1"/>
  <c r="H36"/>
  <c r="H37" s="1"/>
  <c r="G36"/>
  <c r="G37" s="1"/>
  <c r="F36"/>
  <c r="F37" s="1"/>
  <c r="E36"/>
  <c r="E37" s="1"/>
  <c r="D36"/>
  <c r="D37" s="1"/>
  <c r="C36"/>
  <c r="C37" s="1"/>
  <c r="A36"/>
  <c r="A46" s="1"/>
  <c r="K32"/>
  <c r="K49" s="1"/>
  <c r="K60" s="1"/>
  <c r="J32"/>
  <c r="J49" s="1"/>
  <c r="J60" s="1"/>
  <c r="I32"/>
  <c r="I49" s="1"/>
  <c r="I60" s="1"/>
  <c r="H32"/>
  <c r="H49" s="1"/>
  <c r="H60" s="1"/>
  <c r="G32"/>
  <c r="G49" s="1"/>
  <c r="G60" s="1"/>
  <c r="E32"/>
  <c r="C32"/>
  <c r="F31"/>
  <c r="F32" s="1"/>
  <c r="D31"/>
  <c r="D32" s="1"/>
  <c r="K26"/>
  <c r="K53" s="1"/>
  <c r="J26"/>
  <c r="J53" s="1"/>
  <c r="I26"/>
  <c r="I53" s="1"/>
  <c r="H26"/>
  <c r="H53" s="1"/>
  <c r="G26"/>
  <c r="G53" s="1"/>
  <c r="F26"/>
  <c r="F53" s="1"/>
  <c r="E26"/>
  <c r="E53" s="1"/>
  <c r="D26"/>
  <c r="D53" s="1"/>
  <c r="C26"/>
  <c r="C53" s="1"/>
  <c r="K23"/>
  <c r="J23"/>
  <c r="I23"/>
  <c r="H23"/>
  <c r="G23"/>
  <c r="F23"/>
  <c r="E23"/>
  <c r="D23"/>
  <c r="C23"/>
  <c r="A21"/>
  <c r="K18"/>
  <c r="J18"/>
  <c r="I18"/>
  <c r="H18"/>
  <c r="G18"/>
  <c r="F18"/>
  <c r="E18"/>
  <c r="D18"/>
  <c r="C18"/>
  <c r="A16"/>
  <c r="A14"/>
  <c r="A19" s="1"/>
  <c r="K13"/>
  <c r="J13"/>
  <c r="I13"/>
  <c r="H13"/>
  <c r="G13"/>
  <c r="E13"/>
  <c r="C13"/>
  <c r="A13"/>
  <c r="A18" s="1"/>
  <c r="F12"/>
  <c r="F13" s="1"/>
  <c r="D12"/>
  <c r="D13" s="1"/>
  <c r="A12"/>
  <c r="A22" s="1"/>
  <c r="K8"/>
  <c r="K25" s="1"/>
  <c r="J8"/>
  <c r="I8"/>
  <c r="I25" s="1"/>
  <c r="H8"/>
  <c r="G8"/>
  <c r="G25" s="1"/>
  <c r="E8"/>
  <c r="C8"/>
  <c r="C25" s="1"/>
  <c r="F7"/>
  <c r="F8" s="1"/>
  <c r="F25" s="1"/>
  <c r="D7"/>
  <c r="D6"/>
  <c r="A5"/>
  <c r="A29" s="1"/>
  <c r="K3"/>
  <c r="J3"/>
  <c r="I3"/>
  <c r="H3"/>
  <c r="G3"/>
  <c r="F3"/>
  <c r="E3"/>
  <c r="D3"/>
  <c r="C3"/>
  <c r="I2"/>
  <c r="F2"/>
  <c r="E2"/>
  <c r="D2"/>
  <c r="C2"/>
  <c r="B2"/>
  <c r="A2"/>
  <c r="A1"/>
  <c r="D8" l="1"/>
  <c r="C49"/>
  <c r="C60" s="1"/>
  <c r="E49"/>
  <c r="E60" s="1"/>
  <c r="E25"/>
  <c r="H25"/>
  <c r="J25"/>
  <c r="F49"/>
  <c r="F60" s="1"/>
  <c r="F59"/>
  <c r="E59"/>
  <c r="E52"/>
  <c r="H52"/>
  <c r="H59"/>
  <c r="J52"/>
  <c r="J59"/>
  <c r="D25"/>
  <c r="D49"/>
  <c r="D60" s="1"/>
  <c r="C59"/>
  <c r="C52"/>
  <c r="G59"/>
  <c r="G52"/>
  <c r="I59"/>
  <c r="I52"/>
  <c r="K59"/>
  <c r="K52"/>
  <c r="A17"/>
  <c r="A23"/>
  <c r="A24"/>
  <c r="A41"/>
  <c r="A42"/>
  <c r="A43"/>
  <c r="F52" l="1"/>
  <c r="D52"/>
  <c r="D59"/>
</calcChain>
</file>

<file path=xl/sharedStrings.xml><?xml version="1.0" encoding="utf-8"?>
<sst xmlns="http://schemas.openxmlformats.org/spreadsheetml/2006/main" count="4207" uniqueCount="1617">
  <si>
    <t>NC071 Ubuntu - Table A1 Budget Summary</t>
  </si>
  <si>
    <t>Description</t>
  </si>
  <si>
    <t>2007/8</t>
  </si>
  <si>
    <t>2008/9</t>
  </si>
  <si>
    <t>2009/10</t>
  </si>
  <si>
    <t>Current Year 2010/11</t>
  </si>
  <si>
    <t>2011/12 Medium Term Revenue &amp; Expenditure Framework</t>
  </si>
  <si>
    <t>R thousands</t>
  </si>
  <si>
    <t>Audited Outcome</t>
  </si>
  <si>
    <t>Original Budget</t>
  </si>
  <si>
    <t>Adjusted Budget</t>
  </si>
  <si>
    <t>Full Year Forecast</t>
  </si>
  <si>
    <t>Pre-audit outcome</t>
  </si>
  <si>
    <t>Budget Year 2011/12</t>
  </si>
  <si>
    <t>Budget Year +1 2012/13</t>
  </si>
  <si>
    <t>Budget Year +2 2013/14</t>
  </si>
  <si>
    <t>Financial Performance</t>
  </si>
  <si>
    <t>Property rates</t>
  </si>
  <si>
    <t>Service charges</t>
  </si>
  <si>
    <t>Investment revenue</t>
  </si>
  <si>
    <t>Transfers recognised - operational</t>
  </si>
  <si>
    <t>Other own revenue</t>
  </si>
  <si>
    <t>Total Revenue (excluding capital transfers and contributions)</t>
  </si>
  <si>
    <t>Employee costs</t>
  </si>
  <si>
    <t>Remuneration of councillors</t>
  </si>
  <si>
    <t>Depreciation &amp; asset impairment</t>
  </si>
  <si>
    <t>Finance charges</t>
  </si>
  <si>
    <t>Materials and bulk purchases</t>
  </si>
  <si>
    <t>Transfers and grants</t>
  </si>
  <si>
    <t>Other expenditure</t>
  </si>
  <si>
    <t>Total Expenditure</t>
  </si>
  <si>
    <t>Surplus/(Deficit)</t>
  </si>
  <si>
    <t>Transfers recognised - capital</t>
  </si>
  <si>
    <t>Contributions recognised - capital &amp; contributed assets</t>
  </si>
  <si>
    <t>Surplus/(Deficit) after capital transfers &amp; contributions</t>
  </si>
  <si>
    <t>Share of surplus/ (deficit) of associate</t>
  </si>
  <si>
    <t>Surplus/(Deficit) for the year</t>
  </si>
  <si>
    <t>Capital expenditure &amp; funds sources</t>
  </si>
  <si>
    <t>Capital expenditure</t>
  </si>
  <si>
    <t>Public contributions &amp; donations</t>
  </si>
  <si>
    <t>Borrowing</t>
  </si>
  <si>
    <t>Internally generated funds</t>
  </si>
  <si>
    <t>Total sources of capital funds</t>
  </si>
  <si>
    <t>Financial position</t>
  </si>
  <si>
    <t>Total current assets</t>
  </si>
  <si>
    <t>Total non current assets</t>
  </si>
  <si>
    <t>Total current liabilities</t>
  </si>
  <si>
    <t>Total non current liabilities</t>
  </si>
  <si>
    <t>Community wealth/Equity</t>
  </si>
  <si>
    <t>Cash flows</t>
  </si>
  <si>
    <t>Net cash from (used) operating</t>
  </si>
  <si>
    <t>Net cash from (used) investing</t>
  </si>
  <si>
    <t>Net cash from (used) financing</t>
  </si>
  <si>
    <t>Cash/cash equivalents at the year end</t>
  </si>
  <si>
    <t>Cash backing/surplus reconciliation</t>
  </si>
  <si>
    <t>Cash and investments available</t>
  </si>
  <si>
    <t>Application of cash and investments</t>
  </si>
  <si>
    <t>Balance - surplus (shortfall)</t>
  </si>
  <si>
    <t>Asset management</t>
  </si>
  <si>
    <t>Asset register summary (WDV)</t>
  </si>
  <si>
    <t>Renewal of Existing Assets</t>
  </si>
  <si>
    <t>Repairs and Maintenance</t>
  </si>
  <si>
    <t>Free services</t>
  </si>
  <si>
    <t>Cost of Free Basic Services provided</t>
  </si>
  <si>
    <t>Revenue cost of free services provided</t>
  </si>
  <si>
    <t>Households below minimum service level</t>
  </si>
  <si>
    <t>Water:</t>
  </si>
  <si>
    <t>Sanitation/sewerage:</t>
  </si>
  <si>
    <t>Energy:</t>
  </si>
  <si>
    <t>Refuse:</t>
  </si>
  <si>
    <t>NC071 Ubuntu - Table A2 Budgeted Financial Performance (revenue and expenditure by standard classification)</t>
  </si>
  <si>
    <t>Standard Classification Description</t>
  </si>
  <si>
    <t>Ref</t>
  </si>
  <si>
    <t>R thousand</t>
  </si>
  <si>
    <t>Revenue - Standard</t>
  </si>
  <si>
    <t>Governance and administration</t>
  </si>
  <si>
    <t>Executive and council</t>
  </si>
  <si>
    <t>Budget and treasury office</t>
  </si>
  <si>
    <t>Corporate services</t>
  </si>
  <si>
    <t>Community and public safety</t>
  </si>
  <si>
    <t>Community and social services</t>
  </si>
  <si>
    <t>Sport and recreation</t>
  </si>
  <si>
    <t>Public safety</t>
  </si>
  <si>
    <t>Housing</t>
  </si>
  <si>
    <t>Health</t>
  </si>
  <si>
    <t>Economic and environmental services</t>
  </si>
  <si>
    <t>Planning and development</t>
  </si>
  <si>
    <t>Road transport</t>
  </si>
  <si>
    <t>Environmental protection</t>
  </si>
  <si>
    <t>Trading services</t>
  </si>
  <si>
    <t>Electricity</t>
  </si>
  <si>
    <t>Water</t>
  </si>
  <si>
    <t>Waste water management</t>
  </si>
  <si>
    <t>Waste management</t>
  </si>
  <si>
    <t>Other</t>
  </si>
  <si>
    <t>Total Revenue - Standard</t>
  </si>
  <si>
    <t>Expenditure - Standard</t>
  </si>
  <si>
    <t>Total Expenditure - Standard</t>
  </si>
  <si>
    <t>References</t>
  </si>
  <si>
    <t>1. Government Finance Statistics Functions and Sub-functions are standardised to assist the compilation of national and international accounts for comparison purposes</t>
  </si>
  <si>
    <t>2. Total Revenue by standard classification must reconcile to Total Operating Revenue shown in Budgeted Financial Performance (revenue and expenditure)</t>
  </si>
  <si>
    <t>3. Total Expenditure by Standard Classification must reconcile to Total Operating Expenditure shown in Budgeted Financial Performance (revenue and expenditure)</t>
  </si>
  <si>
    <t>4. All amounts must be classified under a standard classification (modified GFS). The GFS function 'Other' is only for Abbatoirs, Air Transport, Markets and Tourism - and if used must be supported by footnotes. Nothing else may be placed under 'Other'. Assign associate share to relevant classification</t>
  </si>
  <si>
    <t>check oprev balance</t>
  </si>
  <si>
    <t>check opexp balance</t>
  </si>
  <si>
    <t>Municipal governance and administration</t>
  </si>
  <si>
    <t>Mayor and Council</t>
  </si>
  <si>
    <t>Municipal Manager</t>
  </si>
  <si>
    <t>Human Resources</t>
  </si>
  <si>
    <t>Information Technology</t>
  </si>
  <si>
    <t>Property Services</t>
  </si>
  <si>
    <t>Other Admin</t>
  </si>
  <si>
    <t>Libraries and Archives</t>
  </si>
  <si>
    <t>Museums &amp; Art Galleries etc</t>
  </si>
  <si>
    <t>Community halls and Facilities</t>
  </si>
  <si>
    <t>Cemeteries &amp; Crematoriums</t>
  </si>
  <si>
    <t>Child Care</t>
  </si>
  <si>
    <t>Aged Care</t>
  </si>
  <si>
    <t>Other Community</t>
  </si>
  <si>
    <t>Other Social</t>
  </si>
  <si>
    <t>Police</t>
  </si>
  <si>
    <t>Fire</t>
  </si>
  <si>
    <t>Civil Defence</t>
  </si>
  <si>
    <t>Street Lighting</t>
  </si>
  <si>
    <t>Clinics</t>
  </si>
  <si>
    <t>Ambulance</t>
  </si>
  <si>
    <t xml:space="preserve">Other   </t>
  </si>
  <si>
    <t xml:space="preserve">Economic Development/Planning </t>
  </si>
  <si>
    <t xml:space="preserve">Town Planning/Building enforcement </t>
  </si>
  <si>
    <t>Licensing &amp; Regulation</t>
  </si>
  <si>
    <t>Roads</t>
  </si>
  <si>
    <t>Public Buses</t>
  </si>
  <si>
    <t>Parking Garages</t>
  </si>
  <si>
    <t>Vehicle Licensing and Testing</t>
  </si>
  <si>
    <t>Other road transport</t>
  </si>
  <si>
    <t>Pollution Control</t>
  </si>
  <si>
    <t>Biodiversity &amp; Landscape</t>
  </si>
  <si>
    <t>Electricity Distribution</t>
  </si>
  <si>
    <t>Electricity Generation</t>
  </si>
  <si>
    <t>Water Distribution</t>
  </si>
  <si>
    <t>Water Storage</t>
  </si>
  <si>
    <t>Sewerage</t>
  </si>
  <si>
    <t>Storm Water Management</t>
  </si>
  <si>
    <t>Public Toilets</t>
  </si>
  <si>
    <t>Solid Waste</t>
  </si>
  <si>
    <t>Air Transport</t>
  </si>
  <si>
    <t>Abattoirs</t>
  </si>
  <si>
    <t>Tourism</t>
  </si>
  <si>
    <t>Forestry</t>
  </si>
  <si>
    <t>Markets</t>
  </si>
  <si>
    <t>1. Government Finance Statistics Functions and Sub-functions are standardised to assist national and international accounts and comparison</t>
  </si>
  <si>
    <t>2. Total Revenue by Standard Classification must reconcile to total operating revenue shown in Financial Performance (revenue and expenditure)</t>
  </si>
  <si>
    <t>3. Total Expenditure by Standard Classification must reconcile to total operating expenditure shown in Financial Performance (revenue and expenditure)</t>
  </si>
  <si>
    <t>4. All amounts must be classified under a Standard (modified GFS) classification. The GFS function 'Other' is only for Abbatoirs, Air Transport, Markets and Tourism - and if used must be supported by footnotes. Nothing else may be placed under 'Other'. Assign associate share to relevant classification</t>
  </si>
  <si>
    <t>NC071 Ubuntu - Table A3 Budgeted Financial Performance (revenue and expenditure by municipal vote)</t>
  </si>
  <si>
    <t>Vote Description</t>
  </si>
  <si>
    <t>Revenue by Vote</t>
  </si>
  <si>
    <t>Vote1 - Health</t>
  </si>
  <si>
    <t>Vote2 - Planning &amp; Development</t>
  </si>
  <si>
    <t>Vote3 - Budget &amp; Treasury</t>
  </si>
  <si>
    <t>Vote4 - Community &amp; Social Services</t>
  </si>
  <si>
    <t>Vote5 - Executive &amp; Council</t>
  </si>
  <si>
    <t>Vote6 - Public Safety</t>
  </si>
  <si>
    <t>Vote7 - Sport &amp; Recreation</t>
  </si>
  <si>
    <t>Vote8 - Waste Management</t>
  </si>
  <si>
    <t>Vote9 - Electricity</t>
  </si>
  <si>
    <t>Vote10 - Water</t>
  </si>
  <si>
    <t>Vote11 - Subvote example 10</t>
  </si>
  <si>
    <t>Vote12 - Subvote example 10</t>
  </si>
  <si>
    <t>Vote13 - Subvote example 10</t>
  </si>
  <si>
    <t>Vote14 - Example 14</t>
  </si>
  <si>
    <t>Vote15 - Example 15</t>
  </si>
  <si>
    <t>Total Revenue by Vote</t>
  </si>
  <si>
    <t>Expenditure by Vote to be appropriated</t>
  </si>
  <si>
    <t>Total Expenditure by Vote</t>
  </si>
  <si>
    <t>1. Insert 'Vote'; e.g. department, if different to standard classification structure</t>
  </si>
  <si>
    <t>2. Must reconcile to Budgeted Financial Performance (revenue and expenditure)</t>
  </si>
  <si>
    <t>3. Assign share in 'associate' to relevant Vote</t>
  </si>
  <si>
    <t>check Surplus/(Deficit) for the year</t>
  </si>
  <si>
    <t>NC071 Ubuntu - Table A3 Budgeted Financial Performance (revenue and expenditure by municipal vote)A</t>
  </si>
  <si>
    <t>LTFS</t>
  </si>
  <si>
    <t>Forecast 2014/15</t>
  </si>
  <si>
    <t>Forecast 2015/16</t>
  </si>
  <si>
    <t>Forecast 2016/17</t>
  </si>
  <si>
    <t>Forecast 2017/18</t>
  </si>
  <si>
    <t>Forecast 2018/19</t>
  </si>
  <si>
    <t>Forecast 2019/20</t>
  </si>
  <si>
    <t>Forecast 2020/21</t>
  </si>
  <si>
    <t>Forecast 2021/22</t>
  </si>
  <si>
    <t>Forecast 2022/23</t>
  </si>
  <si>
    <t>Forecast 2023/24</t>
  </si>
  <si>
    <t>Forecast 2024/25</t>
  </si>
  <si>
    <t>Forecast 2025/26</t>
  </si>
  <si>
    <t>Health Services</t>
  </si>
  <si>
    <t xml:space="preserve"> </t>
  </si>
  <si>
    <t>Public Works</t>
  </si>
  <si>
    <t>Roads and Stormwater Drainage</t>
  </si>
  <si>
    <t>Commonage</t>
  </si>
  <si>
    <t>Sunrise</t>
  </si>
  <si>
    <t>Licences</t>
  </si>
  <si>
    <t>I</t>
  </si>
  <si>
    <t>Administration</t>
  </si>
  <si>
    <t>Nature Reserve</t>
  </si>
  <si>
    <t>Property Tax</t>
  </si>
  <si>
    <t>Management Services</t>
  </si>
  <si>
    <t>Finance</t>
  </si>
  <si>
    <t>Buildings and Offices</t>
  </si>
  <si>
    <t>Municipal Staff Housing</t>
  </si>
  <si>
    <t>Cemetries</t>
  </si>
  <si>
    <t>Aerodome</t>
  </si>
  <si>
    <t>Abbatoir</t>
  </si>
  <si>
    <t>Library</t>
  </si>
  <si>
    <t>Council General Expenses</t>
  </si>
  <si>
    <t>Fire Brigade</t>
  </si>
  <si>
    <t>Parks and Recreation</t>
  </si>
  <si>
    <t>Sewerage and Sanitation</t>
  </si>
  <si>
    <t>Cleansing</t>
  </si>
  <si>
    <t>Subvote example 1</t>
  </si>
  <si>
    <t>Expenditure by Vote</t>
  </si>
  <si>
    <t>E</t>
  </si>
  <si>
    <t>1. Insert 'Vote'; e.g. Department, if different to standard structure</t>
  </si>
  <si>
    <t>2. Must reconcile to Financial Performance ('Revenue and Expenditure by Standard Classification' and 'Revenue and Expenditure')</t>
  </si>
  <si>
    <t>check revenue</t>
  </si>
  <si>
    <t>check expenditure</t>
  </si>
  <si>
    <t>NC071 Ubuntu - Table A4 Budgeted Financial Performance (revenue and expenditure)</t>
  </si>
  <si>
    <t>Revenue By Source</t>
  </si>
  <si>
    <t>Property rates - penalties &amp; collection charges</t>
  </si>
  <si>
    <t>Service charges - electricity revenue</t>
  </si>
  <si>
    <t>Service charges - water revenue</t>
  </si>
  <si>
    <t>Service charges - sanitation revenue</t>
  </si>
  <si>
    <t>Service charges - refuse revenue</t>
  </si>
  <si>
    <t>Service charges - other</t>
  </si>
  <si>
    <t>Rental of facilities and equipment</t>
  </si>
  <si>
    <t>Interest earned - external investments</t>
  </si>
  <si>
    <t>Interest earned - outstanding debtors</t>
  </si>
  <si>
    <t>Dividends received</t>
  </si>
  <si>
    <t>Fines</t>
  </si>
  <si>
    <t>Licences and permits</t>
  </si>
  <si>
    <t>Agency services</t>
  </si>
  <si>
    <t>Other revenue</t>
  </si>
  <si>
    <t>Gains on disposal of PPE</t>
  </si>
  <si>
    <t>Expenditure By Type</t>
  </si>
  <si>
    <t>Employee related costs</t>
  </si>
  <si>
    <t>Debt impairment</t>
  </si>
  <si>
    <t>Bulk purchases</t>
  </si>
  <si>
    <t>Other materials</t>
  </si>
  <si>
    <t>Contracted services</t>
  </si>
  <si>
    <t>4, 5</t>
  </si>
  <si>
    <t>Loss on disposal of PPE</t>
  </si>
  <si>
    <t>Contributions recognised - capital</t>
  </si>
  <si>
    <t>Contributed assets</t>
  </si>
  <si>
    <t>Taxation</t>
  </si>
  <si>
    <t>Surplus/(Deficit) after taxation</t>
  </si>
  <si>
    <t>Attributable to minorities</t>
  </si>
  <si>
    <t>Surplus/(Deficit) attributable to municipality</t>
  </si>
  <si>
    <t>1. Classifications are revenue sources and expenditure type</t>
  </si>
  <si>
    <t>2. Detail to be provided in Table SA1</t>
  </si>
  <si>
    <t>3. Previously described as 'bad or doubtful debts' - amounts shown should reflect the change in the provision for debt impairment</t>
  </si>
  <si>
    <t>4. Expenditure type components previously shown under repairs and maintenance should be allocated back to the originating expenditure group/item; e.g. employee costs</t>
  </si>
  <si>
    <t>5. Repairs &amp; maintenance detailed in Table A9 and Table SA34c</t>
  </si>
  <si>
    <t>6. Contributions are funds provided by external organisations to assist with infrastructure development; e.g. developer contributions (detail to be provided in Table SA1)</t>
  </si>
  <si>
    <t>7. Equity method</t>
  </si>
  <si>
    <t>8. All materials not part of 'bulk' e.g  road making materials, pipe, cable etc.</t>
  </si>
  <si>
    <t>check balance</t>
  </si>
  <si>
    <t>Total revenue</t>
  </si>
  <si>
    <t>NC071 Ubuntu - Table A5 Budgeted Capital Expenditure by vote, standard classification and funding</t>
  </si>
  <si>
    <t>Capital expenditure - Vote</t>
  </si>
  <si>
    <t>Multi-year expenditure  to be appropriated</t>
  </si>
  <si>
    <t>Vote1 - Executive and Council</t>
  </si>
  <si>
    <t>Vote2 - Budget and Treasury Office</t>
  </si>
  <si>
    <t>Vote3 - Corporate Services</t>
  </si>
  <si>
    <t>Vote4 - Community and Social Services</t>
  </si>
  <si>
    <t>Vote5 - Sport and Recreation</t>
  </si>
  <si>
    <t>Vote7 - Road Transport</t>
  </si>
  <si>
    <t>Vote8 - Electricity</t>
  </si>
  <si>
    <t>Vote9 - Water</t>
  </si>
  <si>
    <t>Vote10 - Waste Water Management</t>
  </si>
  <si>
    <t>Vote11 - Waste Management</t>
  </si>
  <si>
    <t>Vote12 - Environmental Protection</t>
  </si>
  <si>
    <t>Vote13 - Other</t>
  </si>
  <si>
    <t>Capital multi-year expenditure sub-total</t>
  </si>
  <si>
    <t>Single-year expenditure to be appropriated</t>
  </si>
  <si>
    <t>Capital single-year expenditure sub-total</t>
  </si>
  <si>
    <t>Total Capital Expenditure - Vote</t>
  </si>
  <si>
    <t>Capital Expenditure - Standard</t>
  </si>
  <si>
    <t>Total Capital Expenditure - Standard</t>
  </si>
  <si>
    <t>Funded by:</t>
  </si>
  <si>
    <t>National Government</t>
  </si>
  <si>
    <t>Provincial Government</t>
  </si>
  <si>
    <t>District Municipality</t>
  </si>
  <si>
    <t>Other transfers and grants</t>
  </si>
  <si>
    <t>Total Capital Funding</t>
  </si>
  <si>
    <t>1. Municipalities may choose to appropriate for capital expenditure for three years or for one year (if one year appropriation projected expenditure required for yr2 and yr3).</t>
  </si>
  <si>
    <t>2. Include capital component of PPP unitary payment. Note that capital transfers are only appropriated to municipalities for the budget year</t>
  </si>
  <si>
    <t>3. Capital expenditure by standard classification must reconcile to the appropriations by vote</t>
  </si>
  <si>
    <t>4. Must reconcile to supporting table SA20 and to Budgeted Financial Performance (revenue and expenditure)</t>
  </si>
  <si>
    <t>5. Must reconcile to Budgeted Financial Performance (revenue and expenditure)</t>
  </si>
  <si>
    <t>6. Include finance leases and PPP capital funding component of unitary payment - total borrowing/repayments to reconcile to changes in Table SA17</t>
  </si>
  <si>
    <t>7. Total Capital Funding must balance with Total Capital Expenditure</t>
  </si>
  <si>
    <t>8. Include any capitalised interest (MFMA section 46) as part of relevant capital budget</t>
  </si>
  <si>
    <t>Capital expenditure - Municipal Vote</t>
  </si>
  <si>
    <t>Multi-year expenditure appropriation</t>
  </si>
  <si>
    <t>Government Grants &amp; Subsidies</t>
  </si>
  <si>
    <t>Stores</t>
  </si>
  <si>
    <t>Funds &amp; Reserves</t>
  </si>
  <si>
    <t>Corporate Services</t>
  </si>
  <si>
    <t>Community Services</t>
  </si>
  <si>
    <t>Cemetry</t>
  </si>
  <si>
    <t>Buildings and Commonage</t>
  </si>
  <si>
    <t>Parks &amp; Open Spaces</t>
  </si>
  <si>
    <t>Sports Grounds</t>
  </si>
  <si>
    <t>Beaches &amp; Public Amenities</t>
  </si>
  <si>
    <t>Holiday Resorts</t>
  </si>
  <si>
    <t xml:space="preserve">Traffic </t>
  </si>
  <si>
    <t>Vehicle Testing Station</t>
  </si>
  <si>
    <t>Proclaimed Roads</t>
  </si>
  <si>
    <t>Streets &amp; Stormwater</t>
  </si>
  <si>
    <t>Sewerage &amp; Sanitation</t>
  </si>
  <si>
    <t>Environmental Services</t>
  </si>
  <si>
    <t>Workshop</t>
  </si>
  <si>
    <t>Engineering Services</t>
  </si>
  <si>
    <t>Single-year expenditure appropriation</t>
  </si>
  <si>
    <t>Total Capital Expenditure</t>
  </si>
  <si>
    <t>NC071 Ubuntu - Table A6 Budgeted Financial Position</t>
  </si>
  <si>
    <t>ASSETS</t>
  </si>
  <si>
    <t>Current assets</t>
  </si>
  <si>
    <t>Cash</t>
  </si>
  <si>
    <t>Call investment deposits</t>
  </si>
  <si>
    <t>Consumer debtors</t>
  </si>
  <si>
    <t>Other debtors</t>
  </si>
  <si>
    <t>Current portion of long-term receivables</t>
  </si>
  <si>
    <t>Inventory</t>
  </si>
  <si>
    <t>Non current assets</t>
  </si>
  <si>
    <t>Long-term receivables</t>
  </si>
  <si>
    <t>Investments</t>
  </si>
  <si>
    <t>Investment property</t>
  </si>
  <si>
    <t>Investment in Associate</t>
  </si>
  <si>
    <t>Property, plant and equipment</t>
  </si>
  <si>
    <t>Agricultural</t>
  </si>
  <si>
    <t>Biological</t>
  </si>
  <si>
    <t>Intangible</t>
  </si>
  <si>
    <t>Other non-current assets</t>
  </si>
  <si>
    <t>TOTAL ASSETS</t>
  </si>
  <si>
    <t>LIABILITIES</t>
  </si>
  <si>
    <t>Current liabilities</t>
  </si>
  <si>
    <t>Bank overdraft</t>
  </si>
  <si>
    <t>Consumer deposits</t>
  </si>
  <si>
    <t>Trade and other payables</t>
  </si>
  <si>
    <t>Provisions</t>
  </si>
  <si>
    <t>Non current liabilities</t>
  </si>
  <si>
    <t>TOTAL LIABILITIES</t>
  </si>
  <si>
    <t>NET ASSETS</t>
  </si>
  <si>
    <t>COMMUNITY WEALTH/EQUITY</t>
  </si>
  <si>
    <t>Accumulated Surplus/(Deficit)</t>
  </si>
  <si>
    <t>Reserves</t>
  </si>
  <si>
    <t>Minorities' interests</t>
  </si>
  <si>
    <t>TOTAL COMMUNITY WEALTH/EQUITY</t>
  </si>
  <si>
    <t>1. Detail to be provided in Table SA3</t>
  </si>
  <si>
    <t>2. Include completed low cost housing to be transferred to beneficiaries within 12 months</t>
  </si>
  <si>
    <t>3. Include 'Construction-work-in-progress' (disclosed separately in annual financial statements)</t>
  </si>
  <si>
    <t>4. Detail to be provided in Table SA3. Includes reserves to be funded by statute.</t>
  </si>
  <si>
    <t>5. Net assets must balance with Total Community Wealth/Equity</t>
  </si>
  <si>
    <t>NC071 Ubuntu - Table A7 Budgeted Cash Flows</t>
  </si>
  <si>
    <t>CASH FLOW FROM OPERATING ACTIVITIES</t>
  </si>
  <si>
    <t>Receipts</t>
  </si>
  <si>
    <t>Ratepayers and other</t>
  </si>
  <si>
    <t>Government - operating</t>
  </si>
  <si>
    <t>Government - capital</t>
  </si>
  <si>
    <t>Interest</t>
  </si>
  <si>
    <t>Dividends</t>
  </si>
  <si>
    <t>Payments</t>
  </si>
  <si>
    <t>Suppliers and employees</t>
  </si>
  <si>
    <t>Transfers and Grants</t>
  </si>
  <si>
    <t>NET CASH FROM/(USED) OPERATING ACTIVITIES</t>
  </si>
  <si>
    <t>CASH FLOWS FROM INVESTING ACTIVITIES</t>
  </si>
  <si>
    <t>Proceeds on disposal of PPE</t>
  </si>
  <si>
    <t>Decrease (Increase) in non-current debtors</t>
  </si>
  <si>
    <t>Decrease (increase) other non-current receivables</t>
  </si>
  <si>
    <t>Decrease (increase) in non-current investments</t>
  </si>
  <si>
    <t>Capital assets</t>
  </si>
  <si>
    <t>NET CASH FROM/(USED) INVESTING ACTIVITIES</t>
  </si>
  <si>
    <t>CASH FLOWS FROM FINANCING ACTIVITIES</t>
  </si>
  <si>
    <t>Short term loans</t>
  </si>
  <si>
    <t>Borrowing long term/refinancing</t>
  </si>
  <si>
    <t>Increase (decrease) in consumer deposits</t>
  </si>
  <si>
    <t>Repayment of borrowing</t>
  </si>
  <si>
    <t>NET CASH FROM/(USED) FINANCING ACTIVITIES</t>
  </si>
  <si>
    <t>NET INCREASE/ (DECREASE) IN CASH HELD</t>
  </si>
  <si>
    <t>Cash/cash equivalents at the year begin:</t>
  </si>
  <si>
    <t>Cash/cash equivalents at the year end:</t>
  </si>
  <si>
    <t>1. Local/District municipalities to include transfers from/to District/Local Municipalities</t>
  </si>
  <si>
    <t>2. Cash equivalents includes investments with maturities of 3 months or less</t>
  </si>
  <si>
    <t>Total receipts</t>
  </si>
  <si>
    <t>Total payments</t>
  </si>
  <si>
    <t>Borrowings &amp; investments &amp; c.deposits</t>
  </si>
  <si>
    <t>NC071 Ubuntu - Table A8 Cash backed reserves/accumulated surplus reconciliation</t>
  </si>
  <si>
    <t>Other current investments  &gt; 90 days</t>
  </si>
  <si>
    <t>Non current assets - Investments</t>
  </si>
  <si>
    <t>Cash and investments available:</t>
  </si>
  <si>
    <t>Unspent conditional transfers</t>
  </si>
  <si>
    <t>Unspent borrowing</t>
  </si>
  <si>
    <t>Statutory requirements</t>
  </si>
  <si>
    <t>Other working capital requirements</t>
  </si>
  <si>
    <t>Other provisions</t>
  </si>
  <si>
    <t>Long term investments committed</t>
  </si>
  <si>
    <t>Reserves to be backed by cash/investments</t>
  </si>
  <si>
    <t>Total Application of cash and investments:</t>
  </si>
  <si>
    <t>Surplus(shortfall)</t>
  </si>
  <si>
    <t>1. Must reconcile with Budgeted Cash Flows</t>
  </si>
  <si>
    <t>2. For example: VAT, taxation</t>
  </si>
  <si>
    <t>3. Council approval for policy required - include sufficient working capital (e.g. allowing for a % of current debtors &gt; 90 days as uncollectable)</t>
  </si>
  <si>
    <t>4. For example: sinking fund requirements for borrowing</t>
  </si>
  <si>
    <t>5. Council approval required for each reserve created and basis of cash backing of reserves</t>
  </si>
  <si>
    <t>Example supporting calculations only below (municipalities to adjust to suit their circumstances)</t>
  </si>
  <si>
    <t>Other working capital estimate</t>
  </si>
  <si>
    <t>Current debtors collected in 30 days</t>
  </si>
  <si>
    <t>Other debtors collected in 30 days</t>
  </si>
  <si>
    <t>Creditors due in 30 days</t>
  </si>
  <si>
    <t>Total</t>
  </si>
  <si>
    <t>Debtors collection assumptions</t>
  </si>
  <si>
    <t>Balance outstanding - consumer debtors</t>
  </si>
  <si>
    <t>Estimate of consumers debtors collection rate</t>
  </si>
  <si>
    <t>Balance outstanding - other debtors</t>
  </si>
  <si>
    <t>Estimate of other debtors &gt; 90 days</t>
  </si>
  <si>
    <t>Balance (Insert description; eg sinking fund)</t>
  </si>
  <si>
    <t>Housing Development Fund</t>
  </si>
  <si>
    <t>Capital replacement</t>
  </si>
  <si>
    <t>Self-insurance</t>
  </si>
  <si>
    <t>Valuation Roll Reserve</t>
  </si>
  <si>
    <t>NC071 Ubuntu - Table A9 Asset Management</t>
  </si>
  <si>
    <t>CAPITAL EXPENDITURE</t>
  </si>
  <si>
    <t>Total New Assets</t>
  </si>
  <si>
    <t xml:space="preserve">  Infrastructure - Road transport</t>
  </si>
  <si>
    <t xml:space="preserve">  Infrastructure - Electricity</t>
  </si>
  <si>
    <t xml:space="preserve">  Infrastructure - Water</t>
  </si>
  <si>
    <t xml:space="preserve">  Infrastructure - Sanitation</t>
  </si>
  <si>
    <t xml:space="preserve">  Infrastructure - Other</t>
  </si>
  <si>
    <t>Infrastructure</t>
  </si>
  <si>
    <t>Community</t>
  </si>
  <si>
    <t>Heritage assets</t>
  </si>
  <si>
    <t>Investment properties</t>
  </si>
  <si>
    <t>Other assets</t>
  </si>
  <si>
    <t>Agricultural Assets</t>
  </si>
  <si>
    <t>Biological assets</t>
  </si>
  <si>
    <t>Intangibles</t>
  </si>
  <si>
    <t>Total Renewal of Existing Assets</t>
  </si>
  <si>
    <t>TOTAL CAPITAL EXPENDITURE - Asset class</t>
  </si>
  <si>
    <t>ASSET REGISTER SUMMARY - PPE (WDV)</t>
  </si>
  <si>
    <t>TOTAL ASSET REGISTER SUMMARY - PPE (WDV)</t>
  </si>
  <si>
    <t>EXPENDITURE OTHER ITEMS</t>
  </si>
  <si>
    <t>Repairs and Maintenance by Asset Class</t>
  </si>
  <si>
    <t>6, 7</t>
  </si>
  <si>
    <t>TOTAL EXPENDITURE OTHER ITEMS</t>
  </si>
  <si>
    <t>Renewal of Existing Assets as % of total capex</t>
  </si>
  <si>
    <t>Renewal of Existing Assets as % of deprecn"</t>
  </si>
  <si>
    <t>R&amp;M as a % of PPE</t>
  </si>
  <si>
    <t>Renewal and R&amp;M as a % of PPE</t>
  </si>
  <si>
    <t>1. Detail of new assets provided in Table SA34a</t>
  </si>
  <si>
    <t>2. Detail of renewal of existing assets provided in Table SA34b</t>
  </si>
  <si>
    <t>3. Detail of Repairs and Maintenance by Asset Class provided in Table SA34c</t>
  </si>
  <si>
    <t>4. Must reconcile to total capital expenditure on Budgeted Capital Expenditure</t>
  </si>
  <si>
    <t>5. Must reconcile to 'Budgeted Financial Position' (written down value)</t>
  </si>
  <si>
    <t>6. Donated/contributed and assets funded by finance leases to be allocated to the respective category</t>
  </si>
  <si>
    <t>7. Including repairs and maintenance to agricultural, biological and intangible assets</t>
  </si>
  <si>
    <t>Check balance to SFPos</t>
  </si>
  <si>
    <t>NC071 Ubuntu - Table A10 Basic service delivery measurement</t>
  </si>
  <si>
    <t>Outcome</t>
  </si>
  <si>
    <t>Household service targets (000)</t>
  </si>
  <si>
    <t>Piped water inside dwelling</t>
  </si>
  <si>
    <t>Piped water inside yard (but not in dwelling)</t>
  </si>
  <si>
    <t>Using public tap (at least min.service level)</t>
  </si>
  <si>
    <t>Other water supply (at least min.service level)</t>
  </si>
  <si>
    <t>Minimum Service Level and Above sub-total</t>
  </si>
  <si>
    <t>Using public tap (&lt; min.service level)</t>
  </si>
  <si>
    <t>Other water supply (&lt; min.service level)</t>
  </si>
  <si>
    <t>No water supply</t>
  </si>
  <si>
    <t>Below Minimum Service Level sub-total</t>
  </si>
  <si>
    <t>Total number of households</t>
  </si>
  <si>
    <t>Flush toilet (connected to sewerage)</t>
  </si>
  <si>
    <t>Flush toilet (with septic tank)</t>
  </si>
  <si>
    <t>Chemical toilet</t>
  </si>
  <si>
    <t>Pit toilet (ventilated)</t>
  </si>
  <si>
    <t>Other toilet provisions (&gt; min.service level)</t>
  </si>
  <si>
    <t>Bucket toilet</t>
  </si>
  <si>
    <t>Other toilet provisions (&lt; min.service level)</t>
  </si>
  <si>
    <t>No toilet provisions</t>
  </si>
  <si>
    <t>Electricity (at least min.service level)</t>
  </si>
  <si>
    <t>Electricity - prepaid (min.service level)</t>
  </si>
  <si>
    <t>Electricity (&lt; min.service level)</t>
  </si>
  <si>
    <t>Electricity - prepaid (&lt; min. service level)</t>
  </si>
  <si>
    <t>Other energy sources</t>
  </si>
  <si>
    <t>Removed at least once a week</t>
  </si>
  <si>
    <t>Removed less frequently than once a week</t>
  </si>
  <si>
    <t>Using communal refuse dump</t>
  </si>
  <si>
    <t>Using own refuse dump</t>
  </si>
  <si>
    <t>Other rubbish disposal</t>
  </si>
  <si>
    <t>No rubbish disposal</t>
  </si>
  <si>
    <t>Households receiving Free Basic Service</t>
  </si>
  <si>
    <t>Water (6 kilolitres per household per month)</t>
  </si>
  <si>
    <t>Sanitation (free minimum level service)</t>
  </si>
  <si>
    <t>Electricity/other energy (50kwh per household per month)</t>
  </si>
  <si>
    <t>Refuse (removed at least once a week)</t>
  </si>
  <si>
    <t>Cost of Free Basic Services provided (R'000)</t>
  </si>
  <si>
    <t>Sanitation (free sanitation service)</t>
  </si>
  <si>
    <t>Refuse (removed once a week)</t>
  </si>
  <si>
    <t xml:space="preserve">Total cost of FBS provided (minimum social package) </t>
  </si>
  <si>
    <t>Highest level of free service provided</t>
  </si>
  <si>
    <t>Property rates (R value threshold)</t>
  </si>
  <si>
    <t>Water (kilolitres per household per month)</t>
  </si>
  <si>
    <t>Sanitation (kilolitres per household per month)</t>
  </si>
  <si>
    <t>Sanitation (Rand per household per month)</t>
  </si>
  <si>
    <t>Electricity (kwh per household per month)</t>
  </si>
  <si>
    <t>Refuse (average litres per week)</t>
  </si>
  <si>
    <t>Revenue cost of free services provided (R'000)</t>
  </si>
  <si>
    <t>Property rates (R15 000 threshold rebate)</t>
  </si>
  <si>
    <t>Property rates (other exemptions, reductions and rebates)</t>
  </si>
  <si>
    <t>Sanitation</t>
  </si>
  <si>
    <t>Electricity/other energy</t>
  </si>
  <si>
    <t>Refuse</t>
  </si>
  <si>
    <t>Municipal Housing - rental rebates</t>
  </si>
  <si>
    <t>Housing - top structure subsidies</t>
  </si>
  <si>
    <t>Total revenue cost of free services provided (total social package)</t>
  </si>
  <si>
    <t>1. Include services provided by another entity; e.g. Eskom</t>
  </si>
  <si>
    <t>2. Stand distance &lt;= 200m from dwelling</t>
  </si>
  <si>
    <t>3. Stand distance &gt; 200m from dwelling</t>
  </si>
  <si>
    <t>4. Borehole, spring, rain-water tank etc.</t>
  </si>
  <si>
    <t>5. Must agree to total number of households in municipal area</t>
  </si>
  <si>
    <t>6. Include value of subsidy provided by municipality above provincial subsidy level</t>
  </si>
  <si>
    <t>7. Show number of households receiving at least these levels of services completely free</t>
  </si>
  <si>
    <t>8. Must reflect the cost to the municipality of providing the Free Basic Service</t>
  </si>
  <si>
    <t>9. Reflect the cost to the municipality in terms of 'revenue foregone' of providing free services (note this will not equal 'Revenue Foregone' on SA1)</t>
  </si>
  <si>
    <t>NC071 Ubuntu - Supporting Table SA1 Supportinging detail to 'Budgeted Financial Performance'</t>
  </si>
  <si>
    <t>REVENUE ITEMS:</t>
  </si>
  <si>
    <t>Total Property Rates</t>
  </si>
  <si>
    <t>less Revenue Foregone</t>
  </si>
  <si>
    <t>Net Property Rates</t>
  </si>
  <si>
    <t>Total Service charges - electricity revenue</t>
  </si>
  <si>
    <t>Net Service charges - electricity revenue</t>
  </si>
  <si>
    <t>Total Service charges - water revenue</t>
  </si>
  <si>
    <t>Net Service charges - water revenue</t>
  </si>
  <si>
    <t>Total Service charges - sanitation revenue</t>
  </si>
  <si>
    <t>Net Service charges - sanitation revenue</t>
  </si>
  <si>
    <t>Total refuse removal revenue</t>
  </si>
  <si>
    <t>Total landfill revenue</t>
  </si>
  <si>
    <t>Net Service charges - refuse revenue</t>
  </si>
  <si>
    <t>Other Revenue by source</t>
  </si>
  <si>
    <t>Fuel levy</t>
  </si>
  <si>
    <t>Public Contributions and Donations</t>
  </si>
  <si>
    <t>Total 'Other' Revenue</t>
  </si>
  <si>
    <t>EXPENDITURE ITEMS:</t>
  </si>
  <si>
    <t>Salaries and Wages</t>
  </si>
  <si>
    <t>Contributions to UIF, pensions, medical aid</t>
  </si>
  <si>
    <t>Travel, motor car, accom; &amp; other allowances</t>
  </si>
  <si>
    <t>Housing benefits and allowances</t>
  </si>
  <si>
    <t>Overtime</t>
  </si>
  <si>
    <t>Performance bonus</t>
  </si>
  <si>
    <t>Long service awards</t>
  </si>
  <si>
    <t>Payments in lieu of leave</t>
  </si>
  <si>
    <t>Post-retirement benefit obligations</t>
  </si>
  <si>
    <t>sub-total</t>
  </si>
  <si>
    <t>Less: Employees costs capitalised to PPE</t>
  </si>
  <si>
    <t>Total Employee related costs</t>
  </si>
  <si>
    <t>List contributions by contract</t>
  </si>
  <si>
    <t>Total Contributions recognised - capital</t>
  </si>
  <si>
    <t>Depreciation of Property, Plant &amp; Equipment</t>
  </si>
  <si>
    <t>Lease amortisation</t>
  </si>
  <si>
    <t>Capital asset impairment</t>
  </si>
  <si>
    <t>Total Depreciation &amp; asset impairment</t>
  </si>
  <si>
    <t>Total bulk purchases</t>
  </si>
  <si>
    <t>Tosihba</t>
  </si>
  <si>
    <t>Cannon</t>
  </si>
  <si>
    <t>Recycling Services</t>
  </si>
  <si>
    <t>Allocations to organs of state:</t>
  </si>
  <si>
    <t>Total contracted services</t>
  </si>
  <si>
    <t>Other Expenditure By Type</t>
  </si>
  <si>
    <t>Collection costs</t>
  </si>
  <si>
    <t>Contributions to 'other' provisions</t>
  </si>
  <si>
    <t>General expenses</t>
  </si>
  <si>
    <t>Repairs and maintenance (to be deleted)</t>
  </si>
  <si>
    <t>Audit Fees</t>
  </si>
  <si>
    <t>Bank Charges</t>
  </si>
  <si>
    <t>Membership Fees</t>
  </si>
  <si>
    <t>Fuel Cost</t>
  </si>
  <si>
    <t>Legal Cost</t>
  </si>
  <si>
    <t>Insurance</t>
  </si>
  <si>
    <t>Operating grant expenditure</t>
  </si>
  <si>
    <t>Printing and stationery</t>
  </si>
  <si>
    <t>Safety clothes</t>
  </si>
  <si>
    <t>Tyres</t>
  </si>
  <si>
    <t>Skills development levy</t>
  </si>
  <si>
    <t>Telephone</t>
  </si>
  <si>
    <t>Training</t>
  </si>
  <si>
    <t>Travel and subsistence</t>
  </si>
  <si>
    <t>Departmental Charges</t>
  </si>
  <si>
    <t>Consultant fees</t>
  </si>
  <si>
    <t>Total 'Other' Expenditure</t>
  </si>
  <si>
    <t>Repairs and Maintenance 
by Expenditure Item</t>
  </si>
  <si>
    <t>Contracted Services</t>
  </si>
  <si>
    <t>Other Expenditure</t>
  </si>
  <si>
    <t>Total Repairs and Maintenance Expenditure</t>
  </si>
  <si>
    <t>check</t>
  </si>
  <si>
    <t>1. Must reconcile with 'Budgeted Financial Performance (Revenue and Expenditure)</t>
  </si>
  <si>
    <t>2. Must reconcile to supporting documentation on staff salaries</t>
  </si>
  <si>
    <t>3. Insert other categories where revenue or expenditure is of a material nature (list separate items until 'General expenses' is not &gt; 10% of Total Expenditure)</t>
  </si>
  <si>
    <t>4. Expenditure to meet any 'unfunded obligations'</t>
  </si>
  <si>
    <t>5 This sub-total must agree with the total on SA22, but excluding councillor and board member items</t>
  </si>
  <si>
    <t>6. Include a note for each revenue item that is affected by 'revenue foregone'</t>
  </si>
  <si>
    <t>7. Special consideration may have to be given to including 'goodwill arising' or 'joint venture' budgets where circumstances require this (include separately under relevant notes)</t>
  </si>
  <si>
    <t>8. Repairs and Maintenance is not a GRAP item. However to facilitate transparency, municipalities must provide a breakdown of the amounts included in the relevant GRAP items that will be spent on Repairs and Maintenance.</t>
  </si>
  <si>
    <t>9. Must reconcile with Repairs and Maintenance by Asset Class (Total Repairs and Maintenance) on Table SA34c.</t>
  </si>
  <si>
    <t>NC071 Ubuntu - Supporting Table SA2 Matrix Financial Performance Budget (revenue source/expenditure type and dept.)</t>
  </si>
  <si>
    <t>Planning &amp; Development</t>
  </si>
  <si>
    <t>Budget &amp; Treasury</t>
  </si>
  <si>
    <t>Community &amp; Social Services</t>
  </si>
  <si>
    <t>Executive &amp; Council</t>
  </si>
  <si>
    <t>Public Safety</t>
  </si>
  <si>
    <t>Sport &amp; Recreation</t>
  </si>
  <si>
    <t>Waste Management</t>
  </si>
  <si>
    <t>Subvote example 10</t>
  </si>
  <si>
    <t>R'000</t>
  </si>
  <si>
    <t>1. Departmental columns to be based on municipal organisation structure</t>
  </si>
  <si>
    <t>NC071 Ubuntu - Supporting Table SA3 Supportinging detail to 'Budgeted Financial Position'</t>
  </si>
  <si>
    <t>Call deposits &lt; 90 days</t>
  </si>
  <si>
    <t>Other current investments &gt; 90 days</t>
  </si>
  <si>
    <t>Total Call investment deposits</t>
  </si>
  <si>
    <t>Less: Provision for debt impairment</t>
  </si>
  <si>
    <t>Total Consumer debtors</t>
  </si>
  <si>
    <t>Debt impairment provision</t>
  </si>
  <si>
    <t>Balance at the beginning of the year</t>
  </si>
  <si>
    <t>Contributions to the provision</t>
  </si>
  <si>
    <t>Bad debts written off</t>
  </si>
  <si>
    <t>Balance at end of year</t>
  </si>
  <si>
    <t>Property, plant and equipment (PPE)</t>
  </si>
  <si>
    <t>PPE at cost/valuation (excl. finance leases)</t>
  </si>
  <si>
    <t>Leases recognised as PPE</t>
  </si>
  <si>
    <t>Less: Accumulated depreciation</t>
  </si>
  <si>
    <t>Total Property, plant and equipment (PPE)</t>
  </si>
  <si>
    <t>Current liabilities - Borrowing</t>
  </si>
  <si>
    <t>Short term loans (other than bank overdraft)</t>
  </si>
  <si>
    <t>Current portion of long-term liabilities</t>
  </si>
  <si>
    <t>Total Current liabilities - Borrowing</t>
  </si>
  <si>
    <t>Trade and other creditors</t>
  </si>
  <si>
    <t>VAT</t>
  </si>
  <si>
    <t>Total Trade and other payables</t>
  </si>
  <si>
    <t>Non current liabilities - Borrowing</t>
  </si>
  <si>
    <t>Finance leases (including PPP asset element)</t>
  </si>
  <si>
    <t>Total Non current liabilities - Borrowing</t>
  </si>
  <si>
    <t>Provisions - non-current</t>
  </si>
  <si>
    <t>Retirement benefits</t>
  </si>
  <si>
    <t>List other major provision items</t>
  </si>
  <si>
    <t>Refuse landfill site rehabilitation</t>
  </si>
  <si>
    <t>Long Service Awards</t>
  </si>
  <si>
    <t>Total Provisions - non-current</t>
  </si>
  <si>
    <t>CHANGES IN NET ASSETS</t>
  </si>
  <si>
    <t>Accumulated Surplus/(Deficit) - opening balance</t>
  </si>
  <si>
    <t>GRAP adjustments</t>
  </si>
  <si>
    <t>Restated balance</t>
  </si>
  <si>
    <t>Appropriations to Reserves</t>
  </si>
  <si>
    <t>Transfers from Reserves</t>
  </si>
  <si>
    <t>Depreciation offsets</t>
  </si>
  <si>
    <t>Other adjustments</t>
  </si>
  <si>
    <t>Capitalisation</t>
  </si>
  <si>
    <t>Government grant</t>
  </si>
  <si>
    <t>Donations and public contributions</t>
  </si>
  <si>
    <t>Revaluation</t>
  </si>
  <si>
    <t>Total Reserves</t>
  </si>
  <si>
    <t>Total capital expenditure includes expenditure on nationally significant priorities:</t>
  </si>
  <si>
    <t>Provision of basic services</t>
  </si>
  <si>
    <t>2010 World Cup</t>
  </si>
  <si>
    <t>1. Must reconcile with Table A4 Budgeted Financial Performance (revenue and expenditure)</t>
  </si>
  <si>
    <t>2. Must reconcile with Table A6 Budgeted Financial Position</t>
  </si>
  <si>
    <t>3. Leases treated as assets to be depreciated as the same as purchased/constructed assets.  Includes PPP asset element accounted for as finance leases</t>
  </si>
  <si>
    <t>4. Borrowing must reconcile to Table A17</t>
  </si>
  <si>
    <t>NC071 Ubuntu - Supporting Table SA4 Reconciliation of IDP strategic objectives and budget (revenue)</t>
  </si>
  <si>
    <t>Strategic Objective</t>
  </si>
  <si>
    <t>Goal</t>
  </si>
  <si>
    <t>1. Total revenue must reconcile to Table A4 Budgeted Financial Performance (revenue and expenditure)</t>
  </si>
  <si>
    <t>check op revenue balance</t>
  </si>
  <si>
    <t>NC071 Ubuntu - Supporting Table SA5 Reconciliation of IDP strategic objectives and budget (operating expenditure)</t>
  </si>
  <si>
    <t>1. Total expenditure must reconcile to Table A4 Budgeted Financial Performance (revenue and expenditure)</t>
  </si>
  <si>
    <t>check op expenditure balance</t>
  </si>
  <si>
    <t>NC071 Ubuntu - Supporting Table SA6 Reconciliation of IDP strategic objectives and budget (capital expenditure)</t>
  </si>
  <si>
    <t>Goal Code</t>
  </si>
  <si>
    <t>Provision of external dumping sites</t>
  </si>
  <si>
    <t>Victoria West Stortingsterrein studie</t>
  </si>
  <si>
    <t>Upgrading of access roads</t>
  </si>
  <si>
    <t>Loxton pad</t>
  </si>
  <si>
    <t>Upgrading and building Reservoir Richmond</t>
  </si>
  <si>
    <t>Richmond Reservoir</t>
  </si>
  <si>
    <t>Upgrading of drainage</t>
  </si>
  <si>
    <t>Stormwater projekte - Fase 1</t>
  </si>
  <si>
    <t>Upgradings of Streets</t>
  </si>
  <si>
    <t>Teerpaaie - 2.5 km</t>
  </si>
  <si>
    <t>Upgrading of oxidation pounds/dams</t>
  </si>
  <si>
    <t>Loxton oksidasie damme</t>
  </si>
  <si>
    <t>Loxton stortings terrein studie</t>
  </si>
  <si>
    <t>Upgrading of external drainage</t>
  </si>
  <si>
    <t>Stormwater projekte - Fase 2</t>
  </si>
  <si>
    <t>Upgrading of cemetries</t>
  </si>
  <si>
    <t>Victoria West Begraafplaas Studie</t>
  </si>
  <si>
    <t>1. Total capital expenditure must reconcile to Budgeted Capital Expenditure</t>
  </si>
  <si>
    <t>2. Goal code must be used on Table A36</t>
  </si>
  <si>
    <t>check capital balance</t>
  </si>
  <si>
    <t>NC071 Ubuntu - Supporting Table SA7 Measureable performance objectives</t>
  </si>
  <si>
    <t>Unit of measurement</t>
  </si>
  <si>
    <t>And so on for the rest of the Votes</t>
  </si>
  <si>
    <t>1. Include a measurable performance objective for each revenue source (within a relevant function) and each vote (MFMA s17(3)(b))</t>
  </si>
  <si>
    <t>2. Include all Basic Services performance targets from 'Basic Service Delivery' to ensure Table SA7 represents all strategic responsibilities</t>
  </si>
  <si>
    <t>3. Only include prior year comparative information for individual measures where relevant activity occurred in that year/s</t>
  </si>
  <si>
    <t>NC071 Ubuntu - Entities measureable performance objectives</t>
  </si>
  <si>
    <t>Entity 1 - (name of entity)</t>
  </si>
  <si>
    <t>Insert measure/s description</t>
  </si>
  <si>
    <t>Entity 2 - (name of entity)</t>
  </si>
  <si>
    <t>Entity 3 - (name of entity)</t>
  </si>
  <si>
    <t>And so on for the rest of the Entities</t>
  </si>
  <si>
    <t>1. Include a measurable performance objective as agreed with the parent municipality (MFMA s87(5)(d))</t>
  </si>
  <si>
    <t>2. Only include prior year comparative information for individual measures where relevant activity occurred in that year/s</t>
  </si>
  <si>
    <t>NC071 Ubuntu - Supporting Table SA8 Performance indicators and benchmarks</t>
  </si>
  <si>
    <t>Description of financial indicator</t>
  </si>
  <si>
    <t>Basis of calculation</t>
  </si>
  <si>
    <t>Borrowing Management</t>
  </si>
  <si>
    <t>Borrowing to Asset Ratio</t>
  </si>
  <si>
    <t>Total Long-Term Borrowing/Total Assets</t>
  </si>
  <si>
    <t>Credit Rating</t>
  </si>
  <si>
    <t>Capital Charges to Operating Expenditure</t>
  </si>
  <si>
    <t>Interest &amp; Principal Paid /Operating Expenditure</t>
  </si>
  <si>
    <t>Borrowed funding of 'own' capital expenditure</t>
  </si>
  <si>
    <t>Borrowing/Capital expenditure excl. transfers and grants and contributions</t>
  </si>
  <si>
    <t>Safety of Capital</t>
  </si>
  <si>
    <t>Debt to Equity</t>
  </si>
  <si>
    <t>Loans, Creditors, Overdraft &amp; Tax Provision/ Funds &amp; Reserves</t>
  </si>
  <si>
    <t>Gearing</t>
  </si>
  <si>
    <t>Long Term Borrowing/ Funds &amp; Reserves</t>
  </si>
  <si>
    <t>Liquidity</t>
  </si>
  <si>
    <t>Current Ratio</t>
  </si>
  <si>
    <t>Current assets/current liabilities</t>
  </si>
  <si>
    <t>Current Ratio adjusted for aged debtors</t>
  </si>
  <si>
    <t>Current assets less debtors &gt; 90 days/current liabilities</t>
  </si>
  <si>
    <t>Liquidity Ratio</t>
  </si>
  <si>
    <t>Monetary Assets/Current Liabilities</t>
  </si>
  <si>
    <t>Revenue Management</t>
  </si>
  <si>
    <t>Annual Debtors Collection Rate (Payment Level %)</t>
  </si>
  <si>
    <t>Last 12 Mths Receipts/Last 12 Mths Billing</t>
  </si>
  <si>
    <t>Outstanding Debtors to Revenue</t>
  </si>
  <si>
    <t>Total Outstanding Debtors to Annual Revenue</t>
  </si>
  <si>
    <t>Longstanding Debtors Recovered</t>
  </si>
  <si>
    <t>Debtors &gt; 12 Mths Recovered/Total Debtors &gt; 12 Months Old</t>
  </si>
  <si>
    <t>Creditors Management</t>
  </si>
  <si>
    <t>Creditors System Efficiency</t>
  </si>
  <si>
    <t>% of Creditors Paid Within Terms (within`MFMA' s 65(e))</t>
  </si>
  <si>
    <t>Funding of Provisions</t>
  </si>
  <si>
    <t>Provisions not funded - %</t>
  </si>
  <si>
    <t>Unfunded Provns./Total Provisions</t>
  </si>
  <si>
    <t>Other Indicators</t>
  </si>
  <si>
    <t>Electricity Distribution Losses (2)</t>
  </si>
  <si>
    <t>% Volume (units purchased and generated less units sold)/units purchased and generated</t>
  </si>
  <si>
    <t>Water Distribution Losses (2)</t>
  </si>
  <si>
    <t>% Volume (units purchased and own source less units sold)/Total units purchased and own source</t>
  </si>
  <si>
    <t>Employee costs/(Total Revenue - capital revenue)</t>
  </si>
  <si>
    <t>Remuneration</t>
  </si>
  <si>
    <t>Total remuneration/(Total Revenue - capital revenue)</t>
  </si>
  <si>
    <t>Repairs &amp; Maintenance</t>
  </si>
  <si>
    <t>R&amp;M/(Total Revenue excluding capital revenue)</t>
  </si>
  <si>
    <t>Finance charges &amp; Depreciation</t>
  </si>
  <si>
    <t>FC&amp;D/(Total Revenue - capital revenue)</t>
  </si>
  <si>
    <t>IDP regulation financial viability indicators</t>
  </si>
  <si>
    <t>i. Debt coverage</t>
  </si>
  <si>
    <t>(Total Operating Revenue - Operating Grants)/Debt service payments due within financial year)</t>
  </si>
  <si>
    <t>ii.O/S Service Debtors to Revenue</t>
  </si>
  <si>
    <t>Total outstanding service debtors/annual revenue received for services</t>
  </si>
  <si>
    <t>iii. Cost coverage</t>
  </si>
  <si>
    <t>(Available cash + Investments)/monthly fixed operational expenditure</t>
  </si>
  <si>
    <t>1. Consumer debtors &gt; 12 months old are excluded from current assets</t>
  </si>
  <si>
    <t>2. Only include if services provided by the municipality</t>
  </si>
  <si>
    <t>Calculation data</t>
  </si>
  <si>
    <t>Debtors &gt; 90 days</t>
  </si>
  <si>
    <t>Monthly fixed operational expenditure</t>
  </si>
  <si>
    <t>Fixed operational expenditure % assumption</t>
  </si>
  <si>
    <t>Own capex</t>
  </si>
  <si>
    <t>NC071 Ubuntu - Supporting Table SA9 Social, economic and demographic statistics and assumptions</t>
  </si>
  <si>
    <t>Description of economic indicator</t>
  </si>
  <si>
    <t>1996 Census</t>
  </si>
  <si>
    <t>2001 Census</t>
  </si>
  <si>
    <t>2007 Survey</t>
  </si>
  <si>
    <t>Demographics</t>
  </si>
  <si>
    <t>Population</t>
  </si>
  <si>
    <t>Females aged 5 - 14</t>
  </si>
  <si>
    <t xml:space="preserve">Males </t>
  </si>
  <si>
    <t>Females</t>
  </si>
  <si>
    <t>Males aged 15 - 34</t>
  </si>
  <si>
    <t>Unemployment</t>
  </si>
  <si>
    <t>Household income (households) (1.)</t>
  </si>
  <si>
    <t>None</t>
  </si>
  <si>
    <t>R1 - R4800</t>
  </si>
  <si>
    <t>R4800 - R9600</t>
  </si>
  <si>
    <t>Poverty profiles (2.)</t>
  </si>
  <si>
    <t>Insert description</t>
  </si>
  <si>
    <t>Household/demographics (000)</t>
  </si>
  <si>
    <t>Number of people in municipal area</t>
  </si>
  <si>
    <t>Number of poor people in municipal area</t>
  </si>
  <si>
    <t>Number of households in municipal area</t>
  </si>
  <si>
    <t>Number of poor households in municipal area</t>
  </si>
  <si>
    <t>Definition of poor household (R per month)</t>
  </si>
  <si>
    <t>Housing statistics (3.)</t>
  </si>
  <si>
    <t>Formal</t>
  </si>
  <si>
    <t>Informal</t>
  </si>
  <si>
    <t>Dwellings provided by municipality (4.)</t>
  </si>
  <si>
    <t>Dwellings provided by province/s</t>
  </si>
  <si>
    <t>Dwellings provided by private sector (5.)</t>
  </si>
  <si>
    <t>Total new housing dwellings</t>
  </si>
  <si>
    <t>Economic (6.)</t>
  </si>
  <si>
    <t>Inflation/inflation outlook (CPIX)</t>
  </si>
  <si>
    <t>Interest rate - borrowing</t>
  </si>
  <si>
    <t>Interest rate - investment</t>
  </si>
  <si>
    <t>Remuneration increases</t>
  </si>
  <si>
    <t>Consumption growth (electricity)</t>
  </si>
  <si>
    <t>Consumption growth (water)</t>
  </si>
  <si>
    <t>Collection rates (7.)</t>
  </si>
  <si>
    <t>Property tax/service charges</t>
  </si>
  <si>
    <t>Rental of facilities &amp; equipment</t>
  </si>
  <si>
    <t>Interest - external investments</t>
  </si>
  <si>
    <t>Interest - debtors</t>
  </si>
  <si>
    <t>Revenue from agency services</t>
  </si>
  <si>
    <t>1. Monthly household income threshold</t>
  </si>
  <si>
    <t>2. Show the poverty analysis the municipality uses to determine its indigents policy and the provision of services</t>
  </si>
  <si>
    <t>3. Include total of all housing units within the municipality</t>
  </si>
  <si>
    <t>4. Number of subsidised dwellings to be constructed by the municipality under agency agreement with province</t>
  </si>
  <si>
    <t>5. Provide estimate based on building approval information. Include any non-subsidised dwellings constructed by the municipality</t>
  </si>
  <si>
    <t>6. Insert actual or estimated % increases assumed as a basis for budget calculations</t>
  </si>
  <si>
    <t>7. Insert actual or estimated % collection rate assumed as a basis for budget calculations for each revenue group</t>
  </si>
  <si>
    <t>NC071 Ubuntu Supporting Table SA10 Funding measurement</t>
  </si>
  <si>
    <t>MFMA section</t>
  </si>
  <si>
    <t>Funding measures</t>
  </si>
  <si>
    <t>Cash/cash equivalents at the year end - R'000</t>
  </si>
  <si>
    <t>18(1)b</t>
  </si>
  <si>
    <t>Cash + investments at the yr end less applications - R'000</t>
  </si>
  <si>
    <t>Cash year end/monthly employee/supplier payments</t>
  </si>
  <si>
    <t>Surplus/(Deficit) excluding depreciation offsets: R'000</t>
  </si>
  <si>
    <t>18(1)</t>
  </si>
  <si>
    <t>Service charge rev % change - macro CPIX target exclusive</t>
  </si>
  <si>
    <t>18(1)a,(2)</t>
  </si>
  <si>
    <t>N.A.</t>
  </si>
  <si>
    <t>Cash receipts % of Ratepayer &amp; Other revenue</t>
  </si>
  <si>
    <t>Debt impairment expense as a % of total billable revenue</t>
  </si>
  <si>
    <t>Capital payments % of capital expenditure</t>
  </si>
  <si>
    <t>18(1)c;19</t>
  </si>
  <si>
    <t>Borrowing receipts % of capital expenditure (excl. transfers)</t>
  </si>
  <si>
    <t>18(1)c</t>
  </si>
  <si>
    <t>Grants % of Govt. legislated/gazetted allocations</t>
  </si>
  <si>
    <t>18(1)a</t>
  </si>
  <si>
    <t>Current consumer debtors % change - incr(decr)</t>
  </si>
  <si>
    <t>Long term receivables % change - incr(decr)</t>
  </si>
  <si>
    <t>R&amp;M % of Property Plant &amp; Equipment</t>
  </si>
  <si>
    <t>20(1)(vi)</t>
  </si>
  <si>
    <t>Asset renewal % of capital budget</t>
  </si>
  <si>
    <t>1. Positive cash balances indicative of minimum compliance - subject to 2</t>
  </si>
  <si>
    <t>2. Deduct cash and investment applications (defined) from cash balances</t>
  </si>
  <si>
    <t>3. Indicative of sufficient liquidity to meet average monthly operating payments</t>
  </si>
  <si>
    <t>4. Indicative of funded operational requirements</t>
  </si>
  <si>
    <t>5. Indicative of adherence to macro-economic targets (prior to 2003/04 revenue not available for high capacity municipalities and later for other capacity classifications)</t>
  </si>
  <si>
    <t>6. Realistic average cash collection forecasts as % of annual billed revenue</t>
  </si>
  <si>
    <t>7. Realistic average increase in debt impairment (doubtful debt) provision</t>
  </si>
  <si>
    <t>8. Indicative of planned capital expenditure level &amp; cash payment timing</t>
  </si>
  <si>
    <t>9. Indicative of compliance with borrowing 'only' for the capital budget - should not exceed 100% unless refinancing</t>
  </si>
  <si>
    <t>10. Substantiation of National/Province allocations included in budget</t>
  </si>
  <si>
    <t>11. Indicative of realistic current arrear debtor collection targets (prior to 2003/04 revenue not available for high capacity municipalities and later for other capacity classifications)</t>
  </si>
  <si>
    <t>12. Indicative of realistic long term arrear debtor collection targets (prior to 2003/04 revenue not available for high capacity municipalities and later for other capacity classifications)</t>
  </si>
  <si>
    <t>13. Indicative of a credible allowance for repairs &amp; maintenance of assets - functioning assets revenue protection</t>
  </si>
  <si>
    <t>14. Indicative of a credible allowance for asset renewal (requires analysis of asset renewal projects as % of total capital projects - detailed capital plan) - functioning assets revenue protection</t>
  </si>
  <si>
    <t>Supporting indicators</t>
  </si>
  <si>
    <t>% incr total service charges (incl prop rates)</t>
  </si>
  <si>
    <t>% incr Property Tax</t>
  </si>
  <si>
    <t>% incr Service charges - electricity revenue</t>
  </si>
  <si>
    <t>% incr Service charges - water revenue</t>
  </si>
  <si>
    <t>% incr Service charges - sanitation revenue</t>
  </si>
  <si>
    <t>% incr Service charges - refuse revenue</t>
  </si>
  <si>
    <t>% incr in Service charges - other</t>
  </si>
  <si>
    <t>Total billable revenue</t>
  </si>
  <si>
    <t>Service charges - refuse removal</t>
  </si>
  <si>
    <t>Capital expenditure excluding capital grant funding</t>
  </si>
  <si>
    <t>Cash receipts from ratepayers</t>
  </si>
  <si>
    <t>Ratepayer &amp; Other revenue</t>
  </si>
  <si>
    <t>Change in consumer debtors (current and non-current)</t>
  </si>
  <si>
    <t>Operating and Capital Grant Revenue</t>
  </si>
  <si>
    <t>Capital expenditure - total</t>
  </si>
  <si>
    <t>Capital expenditure - renewal</t>
  </si>
  <si>
    <t>Supporting benchmarks</t>
  </si>
  <si>
    <t>Growth guideline maximum</t>
  </si>
  <si>
    <t>CPIX guideline</t>
  </si>
  <si>
    <t>DoRA operating grants total MFY</t>
  </si>
  <si>
    <t>DoRA capital grants total MFY</t>
  </si>
  <si>
    <t>Provincial operating grants</t>
  </si>
  <si>
    <t>Provincial capital grants</t>
  </si>
  <si>
    <t>District Municipality grants</t>
  </si>
  <si>
    <t>Total gazetted/advised national, provincial and district grants</t>
  </si>
  <si>
    <t>Average annual collection rate (arrears inclusive)</t>
  </si>
  <si>
    <t>DoRA operating</t>
  </si>
  <si>
    <t>Equitable Share</t>
  </si>
  <si>
    <t>FMG</t>
  </si>
  <si>
    <t>MSIG</t>
  </si>
  <si>
    <t>DoRA capital</t>
  </si>
  <si>
    <t>MIG</t>
  </si>
  <si>
    <t>Trend</t>
  </si>
  <si>
    <t>Total Operating Revenue</t>
  </si>
  <si>
    <t>Total Operating Expenditure</t>
  </si>
  <si>
    <t>Operating Performance Surplus/(Deficit)</t>
  </si>
  <si>
    <t>Cash and Cash Equivalents (30 June 2012)</t>
  </si>
  <si>
    <t>Revenue</t>
  </si>
  <si>
    <t>% Increase in Total Operating Revenue</t>
  </si>
  <si>
    <t>% Increase in Property Rates Revenue</t>
  </si>
  <si>
    <t>% Increase in Electricity Revenue</t>
  </si>
  <si>
    <t>% Increase in Property Rates &amp; Services Charges</t>
  </si>
  <si>
    <t>Expenditure</t>
  </si>
  <si>
    <t>% Increase in Total Operating Expenditure</t>
  </si>
  <si>
    <t>% Increase in Employee Costs</t>
  </si>
  <si>
    <t>% Increase in Electricity Bulk Purchases</t>
  </si>
  <si>
    <t>Average Cost Per Budgeted Employee Position (Remuneration)</t>
  </si>
  <si>
    <t>Average Cost Per Councillor (Remuneration)</t>
  </si>
  <si>
    <t>R&amp;M % of PPE</t>
  </si>
  <si>
    <t>Asset Renewal and R&amp;M as a % of PPE</t>
  </si>
  <si>
    <t>Debt Impairement % of Total Billable Revenue</t>
  </si>
  <si>
    <t>Capital Revenue</t>
  </si>
  <si>
    <t>Internally Funded &amp; Other (R'000)</t>
  </si>
  <si>
    <t>Borrowing (R'000)</t>
  </si>
  <si>
    <t>Grant Funding and Other (R'000)</t>
  </si>
  <si>
    <t>Internally Generated funds % of Non Grant Funding</t>
  </si>
  <si>
    <t>Borrowing % of Non Grant Funding</t>
  </si>
  <si>
    <t>Grant Funding % of Total Funding</t>
  </si>
  <si>
    <t>Capital Expenditure</t>
  </si>
  <si>
    <t>Total Capital Programme (R'000)</t>
  </si>
  <si>
    <t>Asset Renewal</t>
  </si>
  <si>
    <t>Asset Renewal % of Total Capital Expenditure</t>
  </si>
  <si>
    <t>Cash Receipts % of Rate Payer &amp; Other</t>
  </si>
  <si>
    <t>Cash Coverage Ratio</t>
  </si>
  <si>
    <t>Credit Rating (2009/10)</t>
  </si>
  <si>
    <t>Capital Charges to Operating</t>
  </si>
  <si>
    <t>Borrowing Receipts % of Capital Expenditure</t>
  </si>
  <si>
    <t>Free Services</t>
  </si>
  <si>
    <t>Free Basic Services as a % of Equitable Share</t>
  </si>
  <si>
    <t>Free Services as a % of Operating Revenue 
(excl operational transfers)</t>
  </si>
  <si>
    <t>High Level Outcome of Funding Compliance</t>
  </si>
  <si>
    <t>Surplus/(Deficit) Budgeted Operating Statement</t>
  </si>
  <si>
    <t>Surplus/(Deficit) Considering Reserves and Cash Backing</t>
  </si>
  <si>
    <t>MTREF Funded (1) / Unfunded (0)</t>
  </si>
  <si>
    <t>MTREF Funded ü / Unfunded û</t>
  </si>
  <si>
    <t>ü</t>
  </si>
  <si>
    <t>û</t>
  </si>
  <si>
    <t>NC071 Ubuntu - Supporting Table SA11 Property rates summary</t>
  </si>
  <si>
    <t>Valuation:</t>
  </si>
  <si>
    <t>Date of valuation:</t>
  </si>
  <si>
    <t>Financial year valuation used</t>
  </si>
  <si>
    <t>Municipal by-laws s6 in place? (Y/N)</t>
  </si>
  <si>
    <t>2</t>
  </si>
  <si>
    <t>Municipal/assistant valuer appointed? (Y/N)</t>
  </si>
  <si>
    <t>Municipal partnership s38 used? (Y/N)</t>
  </si>
  <si>
    <t>No. of assistant valuers (FTE)</t>
  </si>
  <si>
    <t>No. of data collectors (FTE)</t>
  </si>
  <si>
    <t>No. of internal valuers (FTE)</t>
  </si>
  <si>
    <t>No. of external valuers (FTE)</t>
  </si>
  <si>
    <t>No. of additional valuers (FTE)</t>
  </si>
  <si>
    <t>Valuation appeal board established? (Y/N)</t>
  </si>
  <si>
    <t>Implementation time of new valuation roll (mths)</t>
  </si>
  <si>
    <t>No. of properties</t>
  </si>
  <si>
    <t>No. of sectional title values</t>
  </si>
  <si>
    <t>No. of unreasonably difficult properties s7(2)</t>
  </si>
  <si>
    <t>No. of supplementary valuations</t>
  </si>
  <si>
    <t>No. of valuation roll amendments</t>
  </si>
  <si>
    <t>No. of objections by rate payers</t>
  </si>
  <si>
    <t>No. of appeals by rate payers</t>
  </si>
  <si>
    <t>No. of successful objections</t>
  </si>
  <si>
    <t>No. of successful objections &gt; 10%</t>
  </si>
  <si>
    <t>Supplementary valuation</t>
  </si>
  <si>
    <t>Public service infrastructure value (Rm)</t>
  </si>
  <si>
    <t>Municipality owned property value (Rm)</t>
  </si>
  <si>
    <t>Valuation reductions:</t>
  </si>
  <si>
    <t>Valuation reductions-public infrastructure (Rm)</t>
  </si>
  <si>
    <t>Valuation reductions-nature reserves/park (Rm)</t>
  </si>
  <si>
    <t>Valuation reductions-mineral rights (Rm)</t>
  </si>
  <si>
    <t>Valuation reductions-R15,000 threshold (Rm)</t>
  </si>
  <si>
    <t>Valuation reductions-public worship (Rm)</t>
  </si>
  <si>
    <t>Valuation reductions-other (Rm)</t>
  </si>
  <si>
    <t>Total valuation reductions:</t>
  </si>
  <si>
    <t>Total value used for rating (Rm)</t>
  </si>
  <si>
    <t>Total land value (Rm)</t>
  </si>
  <si>
    <t>Total value of improvements (Rm)</t>
  </si>
  <si>
    <t>Total market value (Rm)</t>
  </si>
  <si>
    <t>Rating:</t>
  </si>
  <si>
    <t>Residential rate used to determine rate for other categories? (Y/N)</t>
  </si>
  <si>
    <t>Differential rates used? (Y/N)</t>
  </si>
  <si>
    <t>Limit on annual rate increase (s20)? (Y/N)</t>
  </si>
  <si>
    <t>Special rating area used? (Y/N)</t>
  </si>
  <si>
    <t>Phasing-in properties s21 (number)</t>
  </si>
  <si>
    <t>Rates policy accompanying budget? (Y/N)</t>
  </si>
  <si>
    <t>Fixed amount minimum value (R'000)</t>
  </si>
  <si>
    <t>Non-residential prescribed ratio s19? (%)</t>
  </si>
  <si>
    <t>Rate revenue:</t>
  </si>
  <si>
    <t>Rate revenue budget (R '000)</t>
  </si>
  <si>
    <t>Rate revenue expected to collect (R'000)</t>
  </si>
  <si>
    <t>Expected cash collection rate (%)</t>
  </si>
  <si>
    <t>Special rating areas (R'000)</t>
  </si>
  <si>
    <t>Rebates, exemptions - indigent (R'000)</t>
  </si>
  <si>
    <t>Rebates, exemptions - pensioners (R'000)</t>
  </si>
  <si>
    <t>Rebates, exemptions - bona fide farm. (R'000)</t>
  </si>
  <si>
    <t>Rebates, exemptions - other (R'000)</t>
  </si>
  <si>
    <t>Phase-in reductions/discounts (R'000)</t>
  </si>
  <si>
    <t>Total rebates,exemptns,reductns,discs (R'000)</t>
  </si>
  <si>
    <t>1. All numbers to be expressed as whole numbers except FTEs and Rates in the Rand</t>
  </si>
  <si>
    <t>2. To give effect to rates policy</t>
  </si>
  <si>
    <t>3. Full Time Equivalent (FTE)  should be expressed to one decimal place and takes into account full time and part time staff</t>
  </si>
  <si>
    <t>4. Required to implement new system (FTE)</t>
  </si>
  <si>
    <t>5. Provide relevant information for historical comparisons. Must reconcile to the total of Table SA12</t>
  </si>
  <si>
    <t>6. Current and budget year must reconcile to Table A4 Budgeted Financial Performance (revenue and expenditure)</t>
  </si>
  <si>
    <t>7. Included in rate revenue budget</t>
  </si>
  <si>
    <t>8. In favour of the rate-payer</t>
  </si>
  <si>
    <t>NC071 Ubuntu - Supporting Table SA13 Property rates by category (budget year)</t>
  </si>
  <si>
    <t>Resi.</t>
  </si>
  <si>
    <t>Indust.</t>
  </si>
  <si>
    <t>Bus. &amp; Comm.</t>
  </si>
  <si>
    <t>Farm props.</t>
  </si>
  <si>
    <t xml:space="preserve">State-owned </t>
  </si>
  <si>
    <t>Muni props.</t>
  </si>
  <si>
    <t>Public service infra.</t>
  </si>
  <si>
    <t>Private owned towns</t>
  </si>
  <si>
    <t>Formal &amp; Informal Settle.</t>
  </si>
  <si>
    <t>Comm. Land</t>
  </si>
  <si>
    <t>State trust land</t>
  </si>
  <si>
    <t>Section 8(2)(n) (note 1)</t>
  </si>
  <si>
    <t>Protect. Areas</t>
  </si>
  <si>
    <t>National Monum/ts</t>
  </si>
  <si>
    <t>Public benefit organs.</t>
  </si>
  <si>
    <t>Mining Props.</t>
  </si>
  <si>
    <t>No. of sectional title property values</t>
  </si>
  <si>
    <t>Supplementary valuation (Rm)</t>
  </si>
  <si>
    <t>No. of objections by rate-payers</t>
  </si>
  <si>
    <t>No. of appeals by rate-payers</t>
  </si>
  <si>
    <t>No. of appeals by rate-payers finalised</t>
  </si>
  <si>
    <t>Estimated no. of properties not valued</t>
  </si>
  <si>
    <t>Years since last valuation (select)</t>
  </si>
  <si>
    <t>Frequency of valuation (select)</t>
  </si>
  <si>
    <t>Method of valuation used (select)</t>
  </si>
  <si>
    <t>Base of valuation (select)</t>
  </si>
  <si>
    <t>Combination of rating types used? (Y/N)</t>
  </si>
  <si>
    <t>Flat rate used? (Y/N)</t>
  </si>
  <si>
    <t>Is balance rated by uniform rate/variable rate?</t>
  </si>
  <si>
    <t>Average rate</t>
  </si>
  <si>
    <t>1. Land &amp; Assistance Act, Restitution of Land Rights, Communual Property Associations</t>
  </si>
  <si>
    <t>2. Include value of additional reductions is 'free' value greater than MPRA minimum.</t>
  </si>
  <si>
    <t>3. Average rate - cents in  the Rand. Eg 10.26 cents in the Rand is 0.1026, expressed to 6 decimal places maximum</t>
  </si>
  <si>
    <t>4. Include arrears collections</t>
  </si>
  <si>
    <t>5. In favour of the rate-payer</t>
  </si>
  <si>
    <t>6. Provide relevant information for historical comparisons.</t>
  </si>
  <si>
    <t>NC071 Ubuntu - Supporting Table SA12 Property rates by category (current year)</t>
  </si>
  <si>
    <t>NC071 Ubuntu - Supporting Table SA14 Household bills</t>
  </si>
  <si>
    <t>Rand/cent</t>
  </si>
  <si>
    <t>% incr.</t>
  </si>
  <si>
    <t>Monthly Account for Household - 'Large' Household</t>
  </si>
  <si>
    <t>Rates and services charges:</t>
  </si>
  <si>
    <t>Electricity: Basic levy</t>
  </si>
  <si>
    <t>Electricity: Consumption</t>
  </si>
  <si>
    <t>Water: Basic levy</t>
  </si>
  <si>
    <t>Water: Consumption</t>
  </si>
  <si>
    <t>Refuse removal</t>
  </si>
  <si>
    <t>VAT on Services</t>
  </si>
  <si>
    <t>Total large household bill:</t>
  </si>
  <si>
    <t>% increase/-decrease</t>
  </si>
  <si>
    <t>Monthly Account for Household - 'Small' Household</t>
  </si>
  <si>
    <t>Total small household bill:</t>
  </si>
  <si>
    <t>Monthly Account for Household - 'Small' Household receiving free basic services</t>
  </si>
  <si>
    <t>1 Use as basis 1 000m² erf, 150m² improvements, 1 000 units electricity and 30kl water.</t>
  </si>
  <si>
    <t>2 Use as basis 300m² erf, 48m² improvements, 498 units electricity and 25kl water.</t>
  </si>
  <si>
    <t>3 Use as basis 300m² erf, 48m² improvements, 60kw electricity and 6kl water (TO BE CONFIRMED).</t>
  </si>
  <si>
    <t>NC071 Ubuntu - Supporting Table SA15 Investment particulars by type</t>
  </si>
  <si>
    <t>Investment type</t>
  </si>
  <si>
    <t>Parent municipality</t>
  </si>
  <si>
    <t>Securities - National Government</t>
  </si>
  <si>
    <t>Listed Corporate Bonds</t>
  </si>
  <si>
    <t>Deposits - Bank</t>
  </si>
  <si>
    <t>Deposits - Public Investment Commissioners</t>
  </si>
  <si>
    <t>Deposits - Corporation for Public Deposits</t>
  </si>
  <si>
    <t>Bankers Acceptance Certificates</t>
  </si>
  <si>
    <t>Negotiable Certificates of Deposit - Banks</t>
  </si>
  <si>
    <t>Guaranteed Endowment Policies (sinking)</t>
  </si>
  <si>
    <t>Repurchase Agreements - Banks</t>
  </si>
  <si>
    <t>Municipal Bonds</t>
  </si>
  <si>
    <t>Municipality sub-total</t>
  </si>
  <si>
    <t>Entities</t>
  </si>
  <si>
    <t>Entities sub-total</t>
  </si>
  <si>
    <t>Consolidated total:</t>
  </si>
  <si>
    <t>1. Total investments must reconcile to Budgeted Financial Position ('current' call investment deposits plus 'non-current' investments)</t>
  </si>
  <si>
    <t>check investment balance</t>
  </si>
  <si>
    <t>NC071 Ubuntu - Supporting Table SA16 Investment particulars by maturity</t>
  </si>
  <si>
    <t>Investments by Maturity</t>
  </si>
  <si>
    <t>Period of Investment</t>
  </si>
  <si>
    <t>Type of Investment</t>
  </si>
  <si>
    <t>Expiry date of investment</t>
  </si>
  <si>
    <t>Monetary value</t>
  </si>
  <si>
    <t>Interest to be realised</t>
  </si>
  <si>
    <t>Name of institution &amp; investment ID</t>
  </si>
  <si>
    <t>Yrs/Months</t>
  </si>
  <si>
    <t>Rand thousand</t>
  </si>
  <si>
    <t>N/A</t>
  </si>
  <si>
    <t>TOTAL INVESTMENTS AND INTEREST</t>
  </si>
  <si>
    <t>1. Total investments must reconcile to all items in Table SA15 for the Current Year (30 June)</t>
  </si>
  <si>
    <t>2. List investments in expiry date order</t>
  </si>
  <si>
    <t>NC071 Ubuntu - Supporting Table SA17 Borrowing</t>
  </si>
  <si>
    <t>Borrowing - Categorised by type</t>
  </si>
  <si>
    <t>Long-Term Loans (annuity/reducing balance)</t>
  </si>
  <si>
    <t>Long-Term Loans (non-annuity)</t>
  </si>
  <si>
    <t>Local registered stock</t>
  </si>
  <si>
    <t>Instalment Credit</t>
  </si>
  <si>
    <t>Financial Leases</t>
  </si>
  <si>
    <t>PPP liabilities</t>
  </si>
  <si>
    <t>Finance Granted By Cap Equipment Supplier</t>
  </si>
  <si>
    <t>Marketable Bonds</t>
  </si>
  <si>
    <t>Non-Marketable Bonds</t>
  </si>
  <si>
    <t>Bankers Acceptances</t>
  </si>
  <si>
    <t>Financial derivatives</t>
  </si>
  <si>
    <t>Other Securities</t>
  </si>
  <si>
    <t>Total Borrowing</t>
  </si>
  <si>
    <t>1. Total borrowing must reconcile to Budgeted Financial Position (Borrowing - non-current)</t>
  </si>
  <si>
    <t>check borrowing balance</t>
  </si>
  <si>
    <t>NC071 Ubuntu - Supporting Table SA18 Transfers and grant receipts</t>
  </si>
  <si>
    <t>RECEIPTS:</t>
  </si>
  <si>
    <t>1, 2</t>
  </si>
  <si>
    <t>Operating Transfers and Grants</t>
  </si>
  <si>
    <t>National Government:</t>
  </si>
  <si>
    <t/>
  </si>
  <si>
    <t xml:space="preserve">  Other transfers/grants [insert description]</t>
  </si>
  <si>
    <t>Provincial Government:</t>
  </si>
  <si>
    <t>District Municipality:</t>
  </si>
  <si>
    <t>Soccer 2010</t>
  </si>
  <si>
    <t>Other grant providers:</t>
  </si>
  <si>
    <t xml:space="preserve">  [insert description]</t>
  </si>
  <si>
    <t>Total Operating Transfers and Grants</t>
  </si>
  <si>
    <t>Capital Transfers and Grants</t>
  </si>
  <si>
    <t xml:space="preserve">  Municipal Infrastructure (MIG)</t>
  </si>
  <si>
    <t xml:space="preserve">  Finance Management</t>
  </si>
  <si>
    <t xml:space="preserve">  Other capital transfers/grants [insert desc]</t>
  </si>
  <si>
    <t>Total Capital Transfers and Grants</t>
  </si>
  <si>
    <t>TOTAL RECEIPTS OF TRANSFERS &amp; GRANTS</t>
  </si>
  <si>
    <t>1. Each transfer/grant is listed by name as gazetted together with the name of the transferring department or municipality, donor or other organisation</t>
  </si>
  <si>
    <t>2. Amounts actually RECEIVED; not revenue recognised (objective is to confirm grants transferred)</t>
  </si>
  <si>
    <t>3. Replacement of RSC levies</t>
  </si>
  <si>
    <t>4. Housing subsidies for housing where ownership transferred to organisations or persons outside the control of the municipality</t>
  </si>
  <si>
    <t>5. Total transfers and grants must reconcile to Budgeted Cash Flows</t>
  </si>
  <si>
    <t>6. Motor vehicle licensing refunds to be included under 'agency' services (Not Grant Receipts)</t>
  </si>
  <si>
    <t>NC071 Ubuntu - Supporting Table SA19 Expenditure on transfers and grant programme</t>
  </si>
  <si>
    <t>EXPENDITURE:</t>
  </si>
  <si>
    <t>Operating expenditure of Transfers and Grants</t>
  </si>
  <si>
    <t>Sport and Recreation</t>
  </si>
  <si>
    <t>Total operating expenditure of Transfers and Grants:</t>
  </si>
  <si>
    <t>Capital expenditure of Transfers and Grants</t>
  </si>
  <si>
    <t>Total capital expenditure of Transfers and Grants</t>
  </si>
  <si>
    <t>TOTAL EXPENDITURE OF TRANSFERS AND GRANTS</t>
  </si>
  <si>
    <t>1. Expenditure must be separately listed for each transfer or grant received or recognised</t>
  </si>
  <si>
    <t>Operating transfers and grants:</t>
  </si>
  <si>
    <t>1,3</t>
  </si>
  <si>
    <t>Balance unspent at beginning of the year</t>
  </si>
  <si>
    <t>Current year receipts</t>
  </si>
  <si>
    <t>Conditions met - transferred to revenue</t>
  </si>
  <si>
    <t>Conditions still to be met - transferred to liabilities</t>
  </si>
  <si>
    <t>Total operating transfers and grants revenue</t>
  </si>
  <si>
    <t>Total operating transfers and grants - CTBM</t>
  </si>
  <si>
    <t>Capital transfers and grants:</t>
  </si>
  <si>
    <t>Total capital transfers and grants revenue</t>
  </si>
  <si>
    <t>Total capital transfers and grants - CTBM</t>
  </si>
  <si>
    <t>TOTAL TRANSFERS AND GRANTS REVENUE</t>
  </si>
  <si>
    <t>TOTAL TRANSFERS AND GRANTS - CTBM</t>
  </si>
  <si>
    <t>1. Total capital transfers and grants revenue must reconcile to Budgeted Financial Performance and Financial Position; total recurrent grants revenue must reconcile to Budgeted Financial Performance</t>
  </si>
  <si>
    <t>2. CTBM = conditions to be met</t>
  </si>
  <si>
    <t>3. National Treasury database will require this reconciliation for each transfer/grant</t>
  </si>
  <si>
    <t>Check opex</t>
  </si>
  <si>
    <t>Check capex</t>
  </si>
  <si>
    <t>NC071 Ubuntu - Supporting Table SA21 Transfers and grants made by the municipality</t>
  </si>
  <si>
    <t>Transfers to other municipalities</t>
  </si>
  <si>
    <t>TOTAL TRANSFERS TO MUNICIPALITIES:</t>
  </si>
  <si>
    <t>Transfers to Entities/Other External Mechanisms</t>
  </si>
  <si>
    <t>TOTAL TRANSFERS TO ENTITIES/EMs'</t>
  </si>
  <si>
    <t>Transfers to other Organs of State</t>
  </si>
  <si>
    <t>TOTAL TRANSFERS TO OTHER ORGANS OF STATE:</t>
  </si>
  <si>
    <t>Grants to Organisations/ Groups of Individuals</t>
  </si>
  <si>
    <t>TOTAL GRANTS TO ORGANISATIONS/GROUPS 
OF INDIVIDUALS:</t>
  </si>
  <si>
    <t>TOTAL TRANSFERS AND GRANTS</t>
  </si>
  <si>
    <t>1. Insert description listed by municipal name and demarcation code of recipient</t>
  </si>
  <si>
    <t>2. Insert description of each entity or external mechanism (an external mechanism may be provided with resources to ensure a minimum level of service)</t>
  </si>
  <si>
    <t>3. Insert description of each Organ of State (e.g. transfer to electricity provider to compensate for FBS provided)</t>
  </si>
  <si>
    <t>4. Insert description of each other organisation (e.g. charity)</t>
  </si>
  <si>
    <t>5. All descriptions should separate transfers for 'capital purposes' and 'operating purposes'</t>
  </si>
  <si>
    <t>NC071 Ubuntu - Supporting Table SA22 Summary councillor and staff benefits</t>
  </si>
  <si>
    <t>Summary of Employee and Councillor remuneration</t>
  </si>
  <si>
    <t>A</t>
  </si>
  <si>
    <t>B</t>
  </si>
  <si>
    <t>C</t>
  </si>
  <si>
    <t>D</t>
  </si>
  <si>
    <t>F</t>
  </si>
  <si>
    <t>G</t>
  </si>
  <si>
    <t>H</t>
  </si>
  <si>
    <t>Councillors (Political Office Bearers plus Other)</t>
  </si>
  <si>
    <t>Salary</t>
  </si>
  <si>
    <t>Pension Contributions</t>
  </si>
  <si>
    <t>Medical Aid Contributions</t>
  </si>
  <si>
    <t>Motor vehicle allowance</t>
  </si>
  <si>
    <t>Cell phone allowance</t>
  </si>
  <si>
    <t>Housing allowance</t>
  </si>
  <si>
    <t>Other benefits or allowances</t>
  </si>
  <si>
    <t>In-kind benefits</t>
  </si>
  <si>
    <t>Sub Total - Councillors</t>
  </si>
  <si>
    <t>% increase</t>
  </si>
  <si>
    <t>Senior Managers of the Municipality</t>
  </si>
  <si>
    <t>Performance Bonus</t>
  </si>
  <si>
    <t>Sub Total - Senior Managers of Municipality</t>
  </si>
  <si>
    <t>Other Municipal Staff</t>
  </si>
  <si>
    <t>Basic Salaries and Wages</t>
  </si>
  <si>
    <t>Sub Total - Other Municipal Staff</t>
  </si>
  <si>
    <t>Total Parent Municipality</t>
  </si>
  <si>
    <t>Board Members of Entities</t>
  </si>
  <si>
    <t>Cell phone allowances</t>
  </si>
  <si>
    <t>Board Fees</t>
  </si>
  <si>
    <t>Other benefits and allowances</t>
  </si>
  <si>
    <t>Sub Total - Board Members of Entities</t>
  </si>
  <si>
    <t>Senior Managers of Entities</t>
  </si>
  <si>
    <t>Sub Total - Senior Managers of Entities</t>
  </si>
  <si>
    <t>Other Staff of Entities</t>
  </si>
  <si>
    <t>Sub Total - Other Staff of Entities</t>
  </si>
  <si>
    <t>Total Municipal Entities</t>
  </si>
  <si>
    <t>TOTAL SALARY, ALLOWANCES &amp; BENEFITS</t>
  </si>
  <si>
    <t>TOTAL MANAGERS AND STAFF</t>
  </si>
  <si>
    <t>1. Include 'Loans and advances' where applicable if any reportable amounts until phased compliance with s164 of MFMA achieved</t>
  </si>
  <si>
    <t>2. s57 of the Systems Act</t>
  </si>
  <si>
    <t>3. If benefits in kind are provided (e.g. provision of living quarters) the full market value must be shown as the cost to the municipality</t>
  </si>
  <si>
    <t>4. B/A, C/B, D/C, E/C, F/C, G/D, H/D, I/D</t>
  </si>
  <si>
    <t>5. Must agree to the sub-total appearing on Table A1 (Employee costs)</t>
  </si>
  <si>
    <t>Column Definitions:</t>
  </si>
  <si>
    <t>A, B and C. Audited actual as per the audited financial statements. If audited amounts are unavailable, unaudited amounts must be provided with a note stating these are unaudited</t>
  </si>
  <si>
    <t>D. The original budget approved by council for the budget year.</t>
  </si>
  <si>
    <t>E. The budget for the budget year as adjusted by council resolution in terms of section 28 of the MFMA.</t>
  </si>
  <si>
    <t>F. An estimate of final actual amounts (pre audit) for the current year at the point in time of preparing the budget for the budget year. This may differ from E.</t>
  </si>
  <si>
    <t>G. The amount to be appropriated for the budget year.</t>
  </si>
  <si>
    <t>H and I. The indicative projection</t>
  </si>
  <si>
    <t>Councillor Check</t>
  </si>
  <si>
    <t>Employee Related Cost Check</t>
  </si>
  <si>
    <t>NC071 Ubuntu - Supporting Table SA23 Salaries, allowances &amp; benefits (political office bearers/councillors/senior managers)</t>
  </si>
  <si>
    <t>Disclosure of Salaries, Allowances &amp; Benefits 1.</t>
  </si>
  <si>
    <t>No. 10</t>
  </si>
  <si>
    <t>Contrib.</t>
  </si>
  <si>
    <t>Allowances</t>
  </si>
  <si>
    <t>Performance  Bonuses</t>
  </si>
  <si>
    <t>Total Package</t>
  </si>
  <si>
    <t>Rand per annum</t>
  </si>
  <si>
    <t>1.</t>
  </si>
  <si>
    <t>2.</t>
  </si>
  <si>
    <t>3.</t>
  </si>
  <si>
    <t>Councillors</t>
  </si>
  <si>
    <t>Speaker</t>
  </si>
  <si>
    <t>Chief Whip</t>
  </si>
  <si>
    <t>Executive Mayor</t>
  </si>
  <si>
    <t>Deputy Executive Mayor</t>
  </si>
  <si>
    <t>Executive Committee</t>
  </si>
  <si>
    <t>Total for all other councillors</t>
  </si>
  <si>
    <t>Total Councillors</t>
  </si>
  <si>
    <t>List of each offical with packages &gt;= senior manager</t>
  </si>
  <si>
    <t>Total Senior Managers of the Municipality</t>
  </si>
  <si>
    <t>A Heading for Each Entity</t>
  </si>
  <si>
    <t>7, 8</t>
  </si>
  <si>
    <t>List each member of board by designation</t>
  </si>
  <si>
    <t>Total for municipal entities</t>
  </si>
  <si>
    <t>TOTAL COST OF COUNCILLOR, DIRECTOR and EXECUTIVE REMUNERATION</t>
  </si>
  <si>
    <t>1. Pension and medical aid</t>
  </si>
  <si>
    <t>2. If benefits in kind are provided (e.g. provision of living quarters) the full market value must be shown as the cost to the municipality</t>
  </si>
  <si>
    <t>3. Total package must equal the total cost to the municipality</t>
  </si>
  <si>
    <t>4. List each political office bearer by designation. Provide a total for all other councillors</t>
  </si>
  <si>
    <t>5. Political office bearer is defined in MFMA s 1: speaker, executive mayor, deputy executive mayor, member of executive committee,</t>
  </si>
  <si>
    <t xml:space="preserve">    mayor, deputy mayor, member of mayoral committee, the councillor designated to exercise powers and duties of mayor (MSA s 57)</t>
  </si>
  <si>
    <t>6. Also list each senior manager reporting to MM by designation and each official with package &gt;= senior manager by designation</t>
  </si>
  <si>
    <t>7. List each entity where municipality has an interest and state percentage ownership and control</t>
  </si>
  <si>
    <t>8. List each senior manager reporting to the CEO of an Entity by designation</t>
  </si>
  <si>
    <t>9. Must reconcile to relevant section of Table A24</t>
  </si>
  <si>
    <t>10. Must reconcile to totals shown for the budget year of Table A22</t>
  </si>
  <si>
    <t>NC071 Ubuntu - Supporting Table SA24 Summary of personnel numbers</t>
  </si>
  <si>
    <t>Summary of Personnel Numbers</t>
  </si>
  <si>
    <t>Number</t>
  </si>
  <si>
    <t>1,2</t>
  </si>
  <si>
    <t>Positions</t>
  </si>
  <si>
    <t>Permanent employees</t>
  </si>
  <si>
    <t>Contract employees</t>
  </si>
  <si>
    <t>Municipal Council and Boards of Municipal Entities</t>
  </si>
  <si>
    <t>Councillors (Political Office Bearers plus Other Councillors)</t>
  </si>
  <si>
    <t>Board Members of municipal entities</t>
  </si>
  <si>
    <t>Municipal employees</t>
  </si>
  <si>
    <t>Municipal Manager and Senior Managers</t>
  </si>
  <si>
    <t>Other Managers</t>
  </si>
  <si>
    <t>Professionals</t>
  </si>
  <si>
    <t>Spatial/town planning</t>
  </si>
  <si>
    <t>Technicians</t>
  </si>
  <si>
    <t>Clerks (Clerical and administrative)</t>
  </si>
  <si>
    <t>Service and sales workers</t>
  </si>
  <si>
    <t>Skilled agricultural and fishery workers</t>
  </si>
  <si>
    <t>Craft and related trades</t>
  </si>
  <si>
    <t>Plant and Machine Operators</t>
  </si>
  <si>
    <t>Elementary Occupations</t>
  </si>
  <si>
    <t>TOTAL PERSONNEL NUMBERS</t>
  </si>
  <si>
    <t>Total municipal employees headcount</t>
  </si>
  <si>
    <t>Finance personnel headcount</t>
  </si>
  <si>
    <t>Human Resources personnel headcount</t>
  </si>
  <si>
    <t>1. Positions must be funded and aligned to the municipality's current organisational structure</t>
  </si>
  <si>
    <t>2. Full Time Equivalent (FTE). E.g. One full time person = 1FTE. A person working half time (say 4 hours out of 8) = 0.5FTE.</t>
  </si>
  <si>
    <t>3. s57 of the Systems Act</t>
  </si>
  <si>
    <t>4. Include only in Consolidated Statements</t>
  </si>
  <si>
    <t>5. Include municipal entity employees in Consolidated Statements</t>
  </si>
  <si>
    <t>6.  Include headcount (number fo persons, Not FTE) of managers and staff only (exclude councillors)</t>
  </si>
  <si>
    <t>7. Managers who provide the direction of a critical technical function</t>
  </si>
  <si>
    <t>8. Total number of employees working on these functions</t>
  </si>
  <si>
    <t>NC071 Ubuntu - Supporting Table SA25 Budgeted monthly revenue and expenditure</t>
  </si>
  <si>
    <t>Medium Term Revenue and Expenditure Framework</t>
  </si>
  <si>
    <t>July</t>
  </si>
  <si>
    <t>August</t>
  </si>
  <si>
    <t>Sept.</t>
  </si>
  <si>
    <t>October</t>
  </si>
  <si>
    <t>November</t>
  </si>
  <si>
    <t>December</t>
  </si>
  <si>
    <t>January</t>
  </si>
  <si>
    <t>February</t>
  </si>
  <si>
    <t>March</t>
  </si>
  <si>
    <t>April</t>
  </si>
  <si>
    <t>May</t>
  </si>
  <si>
    <t>June</t>
  </si>
  <si>
    <t>General Expenses</t>
  </si>
  <si>
    <t>1. Surplus (Deficit) must reconcile with Budgeted Financial Performance</t>
  </si>
  <si>
    <t>NC071 Ubuntu - Supporting Table SA26 Budgeted monthly revenue and expenditure (municipal vote)</t>
  </si>
  <si>
    <t>Surplus/(Deficit) before assoc.</t>
  </si>
  <si>
    <t>NC071 Ubuntu - Supporting Table SA27 Budgeted monthly revenue and expenditure (standard classification)</t>
  </si>
  <si>
    <t>1. Surplus (Deficit) must reconcile with Budeted Financial Performance</t>
  </si>
  <si>
    <t>NC071 Ubuntu - Supporting Table SA28 Budgeted monthly capital expenditure (municipal vote)</t>
  </si>
  <si>
    <t>Nov.</t>
  </si>
  <si>
    <t>Dec.</t>
  </si>
  <si>
    <t>Feb.</t>
  </si>
  <si>
    <t>Multi-year expenditure to be appropriated</t>
  </si>
  <si>
    <t>1. Table should be completed as either Multi-Year expenditure appropriation or Budget Year and Forward Year estimates</t>
  </si>
  <si>
    <t>2. Total Capital Expenditure must reconcile to Budgeted Capital Expenditure</t>
  </si>
  <si>
    <t>Add single year stuff</t>
  </si>
  <si>
    <t>NC071 Ubuntu - Supporting Table SA29 Budgeted monthly capital expenditure (standard classification)</t>
  </si>
  <si>
    <t>NC071 Ubuntu - Supporting Table SA30 Budgeted monthly cash flow</t>
  </si>
  <si>
    <t>MONTHLY CASH FLOWS</t>
  </si>
  <si>
    <t>Cash Receipts By Source</t>
  </si>
  <si>
    <t>Transfer receipts - operational</t>
  </si>
  <si>
    <t>Cash Receipts by Source</t>
  </si>
  <si>
    <t>Other Cash Flows by Source</t>
  </si>
  <si>
    <t>Transfer receipts - capital</t>
  </si>
  <si>
    <t>Contributions recognised - capital &amp; Contributed assets</t>
  </si>
  <si>
    <t>Total Cash Receipts by Source</t>
  </si>
  <si>
    <t>Cash Payments by Type</t>
  </si>
  <si>
    <t>Interest paid</t>
  </si>
  <si>
    <t>Bulk purchases - Electricity</t>
  </si>
  <si>
    <t>Bulk purchases - Water &amp; Sewer</t>
  </si>
  <si>
    <t>Grants and subsidies paid - other municipalities</t>
  </si>
  <si>
    <t>Grants and subsidies paid - other</t>
  </si>
  <si>
    <t>Other Cash Flows/Payments by Type</t>
  </si>
  <si>
    <t>Other Cash Flows/Payments</t>
  </si>
  <si>
    <t>Total Cash Payments by Type</t>
  </si>
  <si>
    <t>Check</t>
  </si>
  <si>
    <t>NET INCREASE/(DECREASE) IN CASH HELD</t>
  </si>
  <si>
    <t>Cash/cash equivalents at the month/year begin:</t>
  </si>
  <si>
    <t>Cash/cash equivalents at the month/year end:</t>
  </si>
  <si>
    <t xml:space="preserve">1. Note that this section of Table SA 30 is deliberately not linked to Table A4 because timing differences between the invoicing of clients and receiving the cash means that the cashflow will differ from budgeted revenue, and similarly for budgeted expenditure. </t>
  </si>
  <si>
    <t>NC071 Ubuntu - NOT REQUIRED - municipality does not have entities</t>
  </si>
  <si>
    <t>R million</t>
  </si>
  <si>
    <t>Remuneration of Board Members</t>
  </si>
  <si>
    <t>Total sources</t>
  </si>
  <si>
    <t>Equity</t>
  </si>
  <si>
    <t>NC071 Ubuntu - Supporting Table SA32 List of external mechanisms</t>
  </si>
  <si>
    <t>External mechanism</t>
  </si>
  <si>
    <t>Yrs/ Mths</t>
  </si>
  <si>
    <t>Period of agreement 1.</t>
  </si>
  <si>
    <t>Service provided</t>
  </si>
  <si>
    <t>Expiry date of service delivery agreement or contract</t>
  </si>
  <si>
    <t>Monetary value of agreement 2.</t>
  </si>
  <si>
    <t>Name of organisation</t>
  </si>
  <si>
    <t>1. Total agreement period from commencement until end</t>
  </si>
  <si>
    <t>2. Annual value</t>
  </si>
  <si>
    <t>NC071 Ubuntu - Supporting Table SA33 Contracts having future budgetary implications</t>
  </si>
  <si>
    <t>Preceding Years</t>
  </si>
  <si>
    <t>Total Contract Value</t>
  </si>
  <si>
    <t>Estimate</t>
  </si>
  <si>
    <t>Parent Municipality:</t>
  </si>
  <si>
    <t>Revenue Obligation By Contract</t>
  </si>
  <si>
    <t>Contract 1</t>
  </si>
  <si>
    <t>Contract 2</t>
  </si>
  <si>
    <t>Contract 3 etc</t>
  </si>
  <si>
    <t>Total Operating Revenue Implication</t>
  </si>
  <si>
    <t>Expenditure Obligation By Contract</t>
  </si>
  <si>
    <t>Total Operating Expenditure Implication</t>
  </si>
  <si>
    <t>Capital Expenditure Obligation By Contract</t>
  </si>
  <si>
    <t>Total Capital Expenditure Implication</t>
  </si>
  <si>
    <t>Total Parent Expenditure Implication</t>
  </si>
  <si>
    <t>Entities:</t>
  </si>
  <si>
    <t>Total Entity Expenditure Implication</t>
  </si>
  <si>
    <t>1. Total implication for all preceding years to be summed and total stated in 'Preceding Years' column</t>
  </si>
  <si>
    <t>2. List all contracts with future financial obligations beyond the three years covered by the MTREF (MFMA s33)</t>
  </si>
  <si>
    <t>3. For municipalities with approved total revenue not exceeding R250 m - all contracts with an annual cost greater than R500 000. For municipalities with approved total revenue greater than R250 m - all contracts with an annual cost greater than R1million. For municipalities with approved total revenue greater than R500 m - all contracts with an annual cost greater than R5 million</t>
  </si>
  <si>
    <t>NC071 Ubuntu - Supporting Table SA34a Capital expenditure on new assets by asset class</t>
  </si>
  <si>
    <t>Capital expenditure on new assets by Asset Class/Sub-class</t>
  </si>
  <si>
    <t>Infrastructure - Road transport</t>
  </si>
  <si>
    <t>Roads, Pavements &amp; Bridges</t>
  </si>
  <si>
    <t>Storm water</t>
  </si>
  <si>
    <t>Infrastructure - Electricity</t>
  </si>
  <si>
    <t>Generation</t>
  </si>
  <si>
    <t>Transmission &amp; Reticulation</t>
  </si>
  <si>
    <t>Infrastructure - Water</t>
  </si>
  <si>
    <t>Dams &amp; Reservoirs</t>
  </si>
  <si>
    <t>Water purification</t>
  </si>
  <si>
    <t>Reticulation</t>
  </si>
  <si>
    <t>Infrastructure - Sanitation</t>
  </si>
  <si>
    <t>Sewerage purification</t>
  </si>
  <si>
    <t>Infrastructure - Other</t>
  </si>
  <si>
    <t>Transportation</t>
  </si>
  <si>
    <t>Gas</t>
  </si>
  <si>
    <t>Parks &amp; gardens</t>
  </si>
  <si>
    <t>Sports Fields &amp; stadia</t>
  </si>
  <si>
    <t>Swimming pools</t>
  </si>
  <si>
    <t>Community halls</t>
  </si>
  <si>
    <t>Libraries</t>
  </si>
  <si>
    <t>Recreational facilities</t>
  </si>
  <si>
    <t>Fire, safety &amp; emergency</t>
  </si>
  <si>
    <t>Security and policing</t>
  </si>
  <si>
    <t>Buses</t>
  </si>
  <si>
    <t>Museums &amp; Art Galleries</t>
  </si>
  <si>
    <t>Cemeteries</t>
  </si>
  <si>
    <t>Social rental housing</t>
  </si>
  <si>
    <t>Buildings</t>
  </si>
  <si>
    <t>Housing development</t>
  </si>
  <si>
    <t>General vehicles</t>
  </si>
  <si>
    <t>Specialised vehicles</t>
  </si>
  <si>
    <t>Plant &amp; equipment</t>
  </si>
  <si>
    <t>Computers - hardware/equipment</t>
  </si>
  <si>
    <t>Furniture and other office equipment</t>
  </si>
  <si>
    <t>Civic Land and Buildings</t>
  </si>
  <si>
    <t>Other Buildings</t>
  </si>
  <si>
    <t>Other Land</t>
  </si>
  <si>
    <t>Surplus Assets - (Investment or Inventory)</t>
  </si>
  <si>
    <t>Agricultural assets</t>
  </si>
  <si>
    <t>List sub-class</t>
  </si>
  <si>
    <t>Computers - software &amp; programming</t>
  </si>
  <si>
    <t>Other (list sub-class)</t>
  </si>
  <si>
    <t>Total Capital Expenditure on new assets</t>
  </si>
  <si>
    <t>Conservancy</t>
  </si>
  <si>
    <t>Ambulances</t>
  </si>
  <si>
    <t>1. Total Capital Expenditure on new assets (SA34a) plus Total Capital Expenditure on renewal of existing assets (SA34b) must reconcile to total capital expenditure in Budgeted Capital Expenditure</t>
  </si>
  <si>
    <t>2. Airports, Car Parks, Bus Terminals and Taxi Ranks</t>
  </si>
  <si>
    <t>3. For example - technology backbones (e.g. fibre optic, WIFI infrastructure) for economic development purposes</t>
  </si>
  <si>
    <t>4. Work-in-progress/under construction to be budgeted under the respective item</t>
  </si>
  <si>
    <t>5. Infrastructure includes 'land and buildings required' by that infrastructure and vehicles/plant &amp; equipment used by the service generated by that infrastructure</t>
  </si>
  <si>
    <t>6. Donated/contributed &amp; leased assets to be included within the respective sub-class</t>
  </si>
  <si>
    <t>7. Busses used to provide a service to the community</t>
  </si>
  <si>
    <t>8. Not municipal contributions to the 'top structure' being built using the housing subsidies</t>
  </si>
  <si>
    <t>9. Statues, art collections, medals etc.</t>
  </si>
  <si>
    <t>10. Ambulances, fire engines, refuse vehicles - but not vehicles that would normally be classified as 'Plant and equipment'</t>
  </si>
  <si>
    <t>NC071 Ubuntu - Supporting Table SA34b Capital expenditure on the renewal of existing assets by asset class</t>
  </si>
  <si>
    <t>Capital expenditure on renewal of existing assets by Asset Class/Sub-class</t>
  </si>
  <si>
    <t xml:space="preserve">Total Capital Expenditure on renewal of existing assets </t>
  </si>
  <si>
    <t>1. Total Capital Expenditure  on renewal of existing assets (SA34b) plus Total Capital Expenditure on new assets (SA34a) must reconcile to total capital expenditure in Budgeted Capital Expenditure</t>
  </si>
  <si>
    <t>NC071 Ubuntu - Supporting Table SA34c Repairs and maintenance expenditure by asset class</t>
  </si>
  <si>
    <t>Repairs and maintenance expenditure by Asset Class/Sub-class</t>
  </si>
  <si>
    <t>Reticulation Water</t>
  </si>
  <si>
    <t>Reticulation Sanitation</t>
  </si>
  <si>
    <t>Sportsfields &amp; stadia</t>
  </si>
  <si>
    <t>Other Assets - Other</t>
  </si>
  <si>
    <t>1. Total Repairs and Maintenance Expenditure by Asset Category must reconcile to total repairs and maintenance expenditure on Table SA1</t>
  </si>
  <si>
    <t>NC071 Ubuntu - Supporting Table SA36 Detailed capital budget</t>
  </si>
  <si>
    <t>Municipal Vote/Capital project</t>
  </si>
  <si>
    <t>Program/Project description</t>
  </si>
  <si>
    <t>Project number</t>
  </si>
  <si>
    <t>IDP Goal code 3.</t>
  </si>
  <si>
    <t>Asset Class     4.</t>
  </si>
  <si>
    <t>Asset Sub-Class 4.</t>
  </si>
  <si>
    <t>Total Project Estimate</t>
  </si>
  <si>
    <t>Prior year outcomes</t>
  </si>
  <si>
    <t>Project information</t>
  </si>
  <si>
    <t>Audited Actual</t>
  </si>
  <si>
    <t>Audited Outcome    2009/10</t>
  </si>
  <si>
    <t>Current Year 2010/11        Full Year Forecast</t>
  </si>
  <si>
    <t>Ward location</t>
  </si>
  <si>
    <t>New or renewal</t>
  </si>
  <si>
    <t>Parent municipality:</t>
  </si>
  <si>
    <t>List all capital projects grouped by Municipal Vote</t>
  </si>
  <si>
    <t>Examples</t>
  </si>
  <si>
    <t>Total Capital expenditure</t>
  </si>
  <si>
    <t>List all capital projects grouped by Entity</t>
  </si>
  <si>
    <t>Entity A</t>
  </si>
  <si>
    <t>Water project A</t>
  </si>
  <si>
    <t>Entity B</t>
  </si>
  <si>
    <t>Electricity project B</t>
  </si>
  <si>
    <t>1. Must reconcile with Budgeted Capital Expenditure</t>
  </si>
  <si>
    <t>2. Must reconcile with table A34</t>
  </si>
  <si>
    <t>3. As per Table A6</t>
  </si>
  <si>
    <t>4. As per Table 34</t>
  </si>
  <si>
    <t>5. Projects that fall above the threshold values applicable to the municipality as identified in regulation 13 of the Municipal Budget and Reporting Regulations must be listed individually. Other projects by programme by Vote</t>
  </si>
  <si>
    <t>NC071 Ubuntu - Supporting Table SA37 Projects delayed from previous financial year/s</t>
  </si>
  <si>
    <t>Project name</t>
  </si>
  <si>
    <t>Asset Class  3.</t>
  </si>
  <si>
    <t>Asset Sub-Class  3.</t>
  </si>
  <si>
    <t>Previous target year to complete</t>
  </si>
  <si>
    <t>Year</t>
  </si>
  <si>
    <t>List all capital projects grouped by Municipal Entity</t>
  </si>
  <si>
    <t>Entity Name</t>
  </si>
  <si>
    <t>1. List all projects with planned completion dates in current year that have been re-budgeted in the MTREF</t>
  </si>
  <si>
    <t>2. Refer MFMA s30</t>
  </si>
  <si>
    <t>3. Asset category and sub-category must be selected from Table A34</t>
  </si>
  <si>
    <t>NC071 Ubuntu - Supporting Table SA35 Future financial implications of the capital budget</t>
  </si>
  <si>
    <t>Forecasts</t>
  </si>
  <si>
    <t>Present value</t>
  </si>
  <si>
    <t>List entity summary if applicable</t>
  </si>
  <si>
    <t xml:space="preserve">Total Capital Expenditure </t>
  </si>
  <si>
    <t>Future operational costs by vote</t>
  </si>
  <si>
    <t>Total future operational costs</t>
  </si>
  <si>
    <t>Future revenue by source</t>
  </si>
  <si>
    <t>List other revenues sources if applicable</t>
  </si>
  <si>
    <t>Total future revenue</t>
  </si>
  <si>
    <t>Net Financial Implications</t>
  </si>
  <si>
    <t>1. Summarise the total capital cost until capital project is operational (MFMA s19(2)(a))</t>
  </si>
  <si>
    <t>2. Summary of future operational costs from when projects operational (present value until the end of each asset's useful life) (MFMA s19(2)(b))</t>
  </si>
  <si>
    <t>3. Summarise the future revenue from when projects are operational, including municipal tax and tariff implications, (present value until the end of asset's useful life)</t>
  </si>
  <si>
    <t>A. GENERAL INFORMATION</t>
  </si>
  <si>
    <t>Municipality</t>
  </si>
  <si>
    <t>Set name on 'Instructions' sheet</t>
  </si>
  <si>
    <t>Grade</t>
  </si>
  <si>
    <t>1 Grade in terms of the Remuneration of Public Office Bearers Act.</t>
  </si>
  <si>
    <t>Province</t>
  </si>
  <si>
    <t>Web Address</t>
  </si>
  <si>
    <t>www.ubuntu.gov.za</t>
  </si>
  <si>
    <t>e-mail Address</t>
  </si>
  <si>
    <t>B. CONTACT INFORMATION</t>
  </si>
  <si>
    <t>Postal address:</t>
  </si>
  <si>
    <t>P.O. Box</t>
  </si>
  <si>
    <t>City / Town</t>
  </si>
  <si>
    <t>Victoria West</t>
  </si>
  <si>
    <t>Postal Code</t>
  </si>
  <si>
    <t>Street address</t>
  </si>
  <si>
    <t>Building</t>
  </si>
  <si>
    <t>Street No. &amp; Name</t>
  </si>
  <si>
    <t>General Contacts</t>
  </si>
  <si>
    <t>Telephone number</t>
  </si>
  <si>
    <t>0536210026</t>
  </si>
  <si>
    <t>Fax number</t>
  </si>
  <si>
    <t>0536210368</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</si>
  <si>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</si>
  <si>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</si>
  <si>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</si>
  <si>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</si>
  <si>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</si>
  <si>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</si>
  <si>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</si>
  <si>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</si>
  <si>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</si>
  <si>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</si>
  <si>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</si>
  <si>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</si>
  <si>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</si>
  <si>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Martin Fillis</t>
  </si>
  <si>
    <t>Chief Financial Officer</t>
  </si>
  <si>
    <t>Secretary/PA to the Chief Financial Officer</t>
  </si>
  <si>
    <t>Levona Plaatjies</t>
  </si>
  <si>
    <t>Paula Jantjies</t>
  </si>
  <si>
    <t>0730433402</t>
  </si>
  <si>
    <t>0536210863</t>
  </si>
  <si>
    <t>cfo@ubuntu.gov.za</t>
  </si>
  <si>
    <t>pjantjies@ubuntu.gov.za</t>
  </si>
  <si>
    <t>Official responsible for submitting financial information</t>
  </si>
  <si>
    <t>X329</t>
  </si>
  <si>
    <t>info@ubuntu.gov.za</t>
  </si>
  <si>
    <t>78 Church Street</t>
  </si>
  <si>
    <t>Krisjan Arends</t>
  </si>
  <si>
    <t>0829797323</t>
  </si>
  <si>
    <t>mayor@ubuntu.gov.za</t>
  </si>
  <si>
    <t>Xolani Malgas</t>
  </si>
  <si>
    <t>0795156332</t>
  </si>
  <si>
    <t>xmalgas@ubuntu.gov.za</t>
  </si>
  <si>
    <t>0721089353</t>
  </si>
  <si>
    <t>mfillis@ubuntu.gov.za</t>
  </si>
  <si>
    <t>Bonita Nhalalua</t>
  </si>
  <si>
    <t>0893062947</t>
  </si>
  <si>
    <t>bnhahalua@ubuntu.gov.za</t>
  </si>
  <si>
    <t>0725352950</t>
  </si>
  <si>
    <t>Organisational structure votes (if required)</t>
  </si>
  <si>
    <t>Organisational structure sub-votes (if required)</t>
  </si>
  <si>
    <t>Vote1</t>
  </si>
  <si>
    <t>Subvote example 4</t>
  </si>
  <si>
    <t>Subvote example 5</t>
  </si>
  <si>
    <t>Subvote example 6</t>
  </si>
  <si>
    <t>Subvote example 7</t>
  </si>
  <si>
    <t>Subvote example 8</t>
  </si>
  <si>
    <t>Subvote example 9</t>
  </si>
  <si>
    <t>Vote2</t>
  </si>
  <si>
    <t>Vote3</t>
  </si>
  <si>
    <t>Vote4</t>
  </si>
  <si>
    <t>Vote5</t>
  </si>
  <si>
    <t>Vote6</t>
  </si>
  <si>
    <t>Subvote example 3</t>
  </si>
  <si>
    <t>Vote7</t>
  </si>
  <si>
    <t>Vote8</t>
  </si>
  <si>
    <t>Vote9</t>
  </si>
  <si>
    <t>Subvote example 2</t>
  </si>
  <si>
    <t>Vote10</t>
  </si>
  <si>
    <t>Vote11</t>
  </si>
  <si>
    <t>Vote12</t>
  </si>
  <si>
    <t>Vote13</t>
  </si>
  <si>
    <t>Vote14</t>
  </si>
  <si>
    <t>Example 15</t>
  </si>
  <si>
    <t>Vote15</t>
  </si>
  <si>
    <t>Yes</t>
  </si>
  <si>
    <t>No</t>
  </si>
  <si>
    <t>Type of Entities Range:</t>
  </si>
  <si>
    <t>Parent Municipality</t>
  </si>
  <si>
    <t>Consolidated Information</t>
  </si>
  <si>
    <t>MTREF Range:</t>
  </si>
  <si>
    <t>MTREF Linked:</t>
  </si>
  <si>
    <t>MTREF:</t>
  </si>
  <si>
    <t>Fin Year:</t>
  </si>
</sst>
</file>

<file path=xl/styles.xml><?xml version="1.0" encoding="utf-8"?>
<styleSheet xmlns="http://schemas.openxmlformats.org/spreadsheetml/2006/main">
  <numFmts count="19">
    <numFmt numFmtId="43" formatCode="_ * #,##0.00_ ;_ * \-#,##0.00_ ;_ * &quot;-&quot;??_ ;_ @_ "/>
    <numFmt numFmtId="164" formatCode="_(* #,##0,,_);_(* \(#,##0,,\);_(* &quot;–&quot;?_);_(@_)"/>
    <numFmt numFmtId="165" formatCode="_(* #,##0,_);_(* \(#,##0,\);_(* &quot;–&quot;?_);_(@_)"/>
    <numFmt numFmtId="166" formatCode="_ * #,##0_ ;_ * \-#,##0_ ;_ * &quot;-&quot;??_ ;_ @_ "/>
    <numFmt numFmtId="167" formatCode="0.0%"/>
    <numFmt numFmtId="168" formatCode="#,###,;\(#,###,\)"/>
    <numFmt numFmtId="169" formatCode="#,###,;[Red]\(#,###,\)"/>
    <numFmt numFmtId="170" formatCode="_ * #,##0.0_ ;_ * \-#,##0.0_ ;_ * &quot;-&quot;??_ ;_ @_ "/>
    <numFmt numFmtId="171" formatCode="_(* #,##0_);_(* \(#,##0\);_(* &quot;–&quot;?_);_(@_)"/>
    <numFmt numFmtId="172" formatCode="_(* #,##0.0_);_(* \(#,##0.0\);_(* &quot;–&quot;?_);_(@_)"/>
    <numFmt numFmtId="173" formatCode="0.0%;[Red]\(0.0%\)"/>
    <numFmt numFmtId="174" formatCode="0%;[Red]\(0%\)"/>
    <numFmt numFmtId="175" formatCode="0.0"/>
    <numFmt numFmtId="176" formatCode="#,###,,;\(#,###,,\)"/>
    <numFmt numFmtId="177" formatCode="_(* #,##0.000000_);_(* \(#,##0.000000\);_(* &quot;–&quot;?_);_(@_)"/>
    <numFmt numFmtId="178" formatCode="_(* #,##0.00_);_(* \(#,##0.00\);_(* &quot;–&quot;?_);_(@_)"/>
    <numFmt numFmtId="179" formatCode="_(* #,##0.0%_);_(* \(#,##0.0%\);_(* &quot;–&quot;?_);_(@_)"/>
    <numFmt numFmtId="180" formatCode="[$-1C09]dd\ mmmm\ yyyy"/>
    <numFmt numFmtId="181" formatCode="0000"/>
  </numFmts>
  <fonts count="40">
    <font>
      <sz val="11"/>
      <color theme="1"/>
      <name val="Calibri"/>
      <family val="2"/>
      <scheme val="minor"/>
    </font>
    <font>
      <sz val="11"/>
      <color theme="1"/>
      <name val="Calibri"/>
      <family val="2"/>
      <scheme val="minor"/>
    </font>
    <font>
      <b/>
      <sz val="10"/>
      <name val="Arial Narrow"/>
      <family val="2"/>
    </font>
    <font>
      <sz val="10"/>
      <name val="Arial"/>
      <family val="2"/>
    </font>
    <font>
      <b/>
      <sz val="8"/>
      <name val="Arial Narrow"/>
      <family val="2"/>
    </font>
    <font>
      <sz val="8"/>
      <name val="Arial Narrow"/>
      <family val="2"/>
    </font>
    <font>
      <b/>
      <u/>
      <sz val="8"/>
      <name val="Arial Narrow"/>
      <family val="2"/>
    </font>
    <font>
      <b/>
      <i/>
      <sz val="8"/>
      <name val="Arial Narrow"/>
      <family val="2"/>
    </font>
    <font>
      <i/>
      <sz val="8"/>
      <name val="Arial"/>
      <family val="2"/>
    </font>
    <font>
      <u/>
      <sz val="8"/>
      <name val="Arial Narrow"/>
      <family val="2"/>
    </font>
    <font>
      <i/>
      <u/>
      <sz val="8"/>
      <name val="Arial Narrow"/>
      <family val="2"/>
    </font>
    <font>
      <i/>
      <sz val="8"/>
      <name val="Arial Narrow"/>
      <family val="2"/>
    </font>
    <font>
      <sz val="10"/>
      <name val="Arial Narrow"/>
      <family val="2"/>
    </font>
    <font>
      <b/>
      <i/>
      <u/>
      <sz val="8"/>
      <name val="Arial Narrow"/>
      <family val="2"/>
    </font>
    <font>
      <b/>
      <u/>
      <sz val="9"/>
      <name val="Arial Narrow"/>
      <family val="2"/>
    </font>
    <font>
      <sz val="9"/>
      <name val="Arial Narrow"/>
      <family val="2"/>
    </font>
    <font>
      <b/>
      <sz val="9"/>
      <name val="Arial Narrow"/>
      <family val="2"/>
    </font>
    <font>
      <sz val="9"/>
      <name val="Cambria"/>
      <family val="1"/>
    </font>
    <font>
      <b/>
      <sz val="9"/>
      <color rgb="FFFF0000"/>
      <name val="Arial Narrow"/>
      <family val="2"/>
    </font>
    <font>
      <sz val="9"/>
      <color rgb="FFFF0000"/>
      <name val="Arial Narrow"/>
      <family val="2"/>
    </font>
    <font>
      <sz val="9"/>
      <color rgb="FFFF0000"/>
      <name val="Wingdings"/>
      <charset val="2"/>
    </font>
    <font>
      <sz val="8"/>
      <color rgb="FFFF0000"/>
      <name val="Arial Narrow"/>
      <family val="2"/>
    </font>
    <font>
      <b/>
      <sz val="10"/>
      <name val="Arial"/>
      <family val="2"/>
    </font>
    <font>
      <b/>
      <sz val="11"/>
      <name val="Arial Narrow"/>
      <family val="2"/>
    </font>
    <font>
      <sz val="10"/>
      <name val="Arial"/>
    </font>
    <font>
      <b/>
      <sz val="9"/>
      <name val="Arial"/>
      <family val="2"/>
    </font>
    <font>
      <sz val="9"/>
      <name val="Arial"/>
      <family val="2"/>
    </font>
    <font>
      <b/>
      <sz val="10"/>
      <name val="Utah"/>
    </font>
    <font>
      <sz val="10"/>
      <color indexed="8"/>
      <name val="Arial"/>
      <family val="2"/>
    </font>
    <font>
      <u/>
      <sz val="10"/>
      <color indexed="12"/>
      <name val="Arial"/>
      <family val="2"/>
    </font>
    <font>
      <i/>
      <sz val="8"/>
      <name val="Utah"/>
    </font>
    <font>
      <sz val="10"/>
      <name val="Utah"/>
    </font>
    <font>
      <b/>
      <sz val="10"/>
      <name val="Utah"/>
      <family val="2"/>
    </font>
    <font>
      <sz val="10"/>
      <name val="Utah"/>
      <family val="2"/>
    </font>
    <font>
      <b/>
      <u/>
      <sz val="8"/>
      <name val="Arial"/>
      <family val="2"/>
    </font>
    <font>
      <sz val="8"/>
      <name val="Arial"/>
      <family val="2"/>
    </font>
    <font>
      <b/>
      <sz val="8"/>
      <name val="Arial"/>
      <family val="2"/>
    </font>
    <font>
      <sz val="10"/>
      <color rgb="FF000000"/>
      <name val="Arial"/>
      <family val="2"/>
    </font>
    <font>
      <sz val="10"/>
      <color rgb="FFFFFFFF"/>
      <name val="Arial"/>
      <family val="2"/>
    </font>
    <font>
      <u/>
      <sz val="10"/>
      <color rgb="FF0000FF"/>
      <name val="Arial"/>
      <family val="2"/>
    </font>
  </fonts>
  <fills count="12">
    <fill>
      <patternFill patternType="none"/>
    </fill>
    <fill>
      <patternFill patternType="gray125"/>
    </fill>
    <fill>
      <patternFill patternType="solid">
        <fgColor rgb="FFFFFFFF"/>
        <bgColor indexed="64"/>
      </patternFill>
    </fill>
    <fill>
      <patternFill patternType="solid">
        <fgColor indexed="41"/>
        <bgColor indexed="64"/>
      </patternFill>
    </fill>
    <fill>
      <patternFill patternType="solid">
        <fgColor rgb="FFFFFF99"/>
        <bgColor indexed="64"/>
      </patternFill>
    </fill>
    <fill>
      <patternFill patternType="solid">
        <fgColor indexed="43"/>
        <bgColor indexed="64"/>
      </patternFill>
    </fill>
    <fill>
      <patternFill patternType="solid">
        <fgColor indexed="51"/>
        <bgColor indexed="64"/>
      </patternFill>
    </fill>
    <fill>
      <patternFill patternType="solid">
        <fgColor indexed="44"/>
        <bgColor indexed="64"/>
      </patternFill>
    </fill>
    <fill>
      <patternFill patternType="solid">
        <fgColor indexed="45"/>
        <bgColor indexed="64"/>
      </patternFill>
    </fill>
    <fill>
      <patternFill patternType="solid">
        <fgColor indexed="22"/>
        <bgColor indexed="64"/>
      </patternFill>
    </fill>
    <fill>
      <patternFill patternType="solid">
        <fgColor theme="0" tint="-0.14999847407452621"/>
        <bgColor indexed="64"/>
      </patternFill>
    </fill>
    <fill>
      <patternFill patternType="solid">
        <fgColor indexed="13"/>
        <bgColor indexed="64"/>
      </patternFill>
    </fill>
  </fills>
  <borders count="10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double">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double">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22" fillId="0" borderId="0" applyNumberFormat="0" applyFont="0" applyFill="0" applyBorder="0" applyAlignment="0" applyProtection="0">
      <alignment vertical="top"/>
      <protection locked="0"/>
    </xf>
    <xf numFmtId="0" fontId="22" fillId="0" borderId="0" applyNumberFormat="0" applyFon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2" fillId="0" borderId="0"/>
  </cellStyleXfs>
  <cellXfs count="2284">
    <xf numFmtId="0" fontId="0" fillId="0" borderId="0" xfId="0"/>
    <xf numFmtId="0" fontId="4" fillId="0" borderId="1" xfId="0" applyFont="1" applyFill="1" applyBorder="1" applyAlignment="1">
      <alignment horizontal="centerContinuous"/>
    </xf>
    <xf numFmtId="0" fontId="5" fillId="0" borderId="0" xfId="0" applyFo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1" xfId="0" applyNumberFormat="1" applyFont="1" applyBorder="1"/>
    <xf numFmtId="164" fontId="5" fillId="0" borderId="12" xfId="0" applyNumberFormat="1" applyFont="1" applyBorder="1"/>
    <xf numFmtId="164" fontId="5" fillId="0" borderId="13" xfId="0" applyNumberFormat="1" applyFont="1" applyBorder="1"/>
    <xf numFmtId="164" fontId="5" fillId="0" borderId="14" xfId="0" applyNumberFormat="1" applyFont="1" applyBorder="1"/>
    <xf numFmtId="164" fontId="5" fillId="0" borderId="0" xfId="0" applyNumberFormat="1" applyFont="1" applyBorder="1"/>
    <xf numFmtId="0" fontId="5" fillId="0" borderId="11" xfId="0" applyNumberFormat="1" applyFont="1" applyBorder="1" applyAlignment="1">
      <alignment horizontal="left" indent="1"/>
    </xf>
    <xf numFmtId="165" fontId="4" fillId="0" borderId="13" xfId="0" applyNumberFormat="1" applyFont="1" applyFill="1" applyBorder="1" applyProtection="1"/>
    <xf numFmtId="165" fontId="5" fillId="0" borderId="13" xfId="0" applyNumberFormat="1" applyFont="1" applyFill="1" applyBorder="1"/>
    <xf numFmtId="165" fontId="5" fillId="0" borderId="15" xfId="0" applyNumberFormat="1" applyFont="1" applyFill="1" applyBorder="1"/>
    <xf numFmtId="165" fontId="5" fillId="0" borderId="16" xfId="0" applyNumberFormat="1" applyFont="1" applyFill="1" applyBorder="1"/>
    <xf numFmtId="165" fontId="5" fillId="0" borderId="17" xfId="0" applyNumberFormat="1" applyFont="1" applyFill="1" applyBorder="1"/>
    <xf numFmtId="165" fontId="5" fillId="0" borderId="0" xfId="0" applyNumberFormat="1" applyFont="1" applyFill="1" applyBorder="1"/>
    <xf numFmtId="0" fontId="5" fillId="0" borderId="0" xfId="0" applyFont="1" applyFill="1"/>
    <xf numFmtId="0" fontId="4" fillId="0" borderId="12" xfId="0" applyNumberFormat="1" applyFont="1" applyBorder="1" applyAlignment="1">
      <alignment horizontal="left" wrapText="1"/>
    </xf>
    <xf numFmtId="165" fontId="5" fillId="0" borderId="18" xfId="0" applyNumberFormat="1" applyFont="1" applyFill="1" applyBorder="1" applyAlignment="1">
      <alignment vertical="top"/>
    </xf>
    <xf numFmtId="165" fontId="5" fillId="0" borderId="19" xfId="0" applyNumberFormat="1" applyFont="1" applyFill="1" applyBorder="1" applyAlignment="1">
      <alignment vertical="top"/>
    </xf>
    <xf numFmtId="165" fontId="5" fillId="0" borderId="20" xfId="0" applyNumberFormat="1" applyFont="1" applyFill="1" applyBorder="1" applyAlignment="1">
      <alignment vertical="top"/>
    </xf>
    <xf numFmtId="165" fontId="5" fillId="0" borderId="21" xfId="0" applyNumberFormat="1" applyFont="1" applyFill="1" applyBorder="1" applyAlignment="1">
      <alignment vertical="top"/>
    </xf>
    <xf numFmtId="165" fontId="5" fillId="0" borderId="22" xfId="0" applyNumberFormat="1" applyFont="1" applyFill="1" applyBorder="1" applyAlignment="1">
      <alignment vertical="top"/>
    </xf>
    <xf numFmtId="0" fontId="5" fillId="0" borderId="11" xfId="0" applyFont="1" applyFill="1" applyBorder="1" applyAlignment="1">
      <alignment horizontal="left" indent="1"/>
    </xf>
    <xf numFmtId="0" fontId="4" fillId="0" borderId="11" xfId="0" applyNumberFormat="1" applyFont="1" applyBorder="1"/>
    <xf numFmtId="165" fontId="5" fillId="0" borderId="20" xfId="0" applyNumberFormat="1" applyFont="1" applyFill="1" applyBorder="1"/>
    <xf numFmtId="165" fontId="5" fillId="0" borderId="18" xfId="0" applyNumberFormat="1" applyFont="1" applyFill="1" applyBorder="1"/>
    <xf numFmtId="165" fontId="5" fillId="0" borderId="19" xfId="0" applyNumberFormat="1" applyFont="1" applyFill="1" applyBorder="1"/>
    <xf numFmtId="165" fontId="5" fillId="0" borderId="21" xfId="0" applyNumberFormat="1" applyFont="1" applyFill="1" applyBorder="1"/>
    <xf numFmtId="165" fontId="5" fillId="0" borderId="22" xfId="0" applyNumberFormat="1" applyFont="1" applyFill="1" applyBorder="1"/>
    <xf numFmtId="165" fontId="5" fillId="0" borderId="23" xfId="0" applyNumberFormat="1" applyFont="1" applyFill="1" applyBorder="1"/>
    <xf numFmtId="165" fontId="5" fillId="0" borderId="24" xfId="0" applyNumberFormat="1" applyFont="1" applyFill="1" applyBorder="1"/>
    <xf numFmtId="165" fontId="5" fillId="0" borderId="25" xfId="0" applyNumberFormat="1" applyFont="1" applyFill="1" applyBorder="1"/>
    <xf numFmtId="165" fontId="5" fillId="0" borderId="26" xfId="0" applyNumberFormat="1" applyFont="1" applyFill="1" applyBorder="1"/>
    <xf numFmtId="165" fontId="5" fillId="0" borderId="27" xfId="0" applyNumberFormat="1" applyFont="1" applyFill="1" applyBorder="1"/>
    <xf numFmtId="165" fontId="5" fillId="0" borderId="28" xfId="0" applyNumberFormat="1" applyFont="1" applyFill="1" applyBorder="1"/>
    <xf numFmtId="165" fontId="5" fillId="0" borderId="29" xfId="0" applyNumberFormat="1" applyFont="1" applyFill="1" applyBorder="1"/>
    <xf numFmtId="165" fontId="5" fillId="0" borderId="30" xfId="0" applyNumberFormat="1" applyFont="1" applyFill="1" applyBorder="1"/>
    <xf numFmtId="165" fontId="5" fillId="0" borderId="31" xfId="0" applyNumberFormat="1" applyFont="1" applyFill="1" applyBorder="1"/>
    <xf numFmtId="165" fontId="5" fillId="0" borderId="32" xfId="0" applyNumberFormat="1" applyFont="1" applyFill="1" applyBorder="1"/>
    <xf numFmtId="0" fontId="4" fillId="0" borderId="11" xfId="0" applyNumberFormat="1" applyFont="1" applyBorder="1" applyAlignment="1">
      <alignment wrapText="1"/>
    </xf>
    <xf numFmtId="165" fontId="5" fillId="0" borderId="23" xfId="0" applyNumberFormat="1" applyFont="1" applyFill="1" applyBorder="1" applyAlignment="1">
      <alignment vertical="top"/>
    </xf>
    <xf numFmtId="165" fontId="5" fillId="0" borderId="24" xfId="0" applyNumberFormat="1" applyFont="1" applyFill="1" applyBorder="1" applyAlignment="1">
      <alignment vertical="top"/>
    </xf>
    <xf numFmtId="165" fontId="5" fillId="0" borderId="25" xfId="0" applyNumberFormat="1" applyFont="1" applyFill="1" applyBorder="1" applyAlignment="1">
      <alignment vertical="top"/>
    </xf>
    <xf numFmtId="165" fontId="5" fillId="0" borderId="26" xfId="0" applyNumberFormat="1" applyFont="1" applyFill="1" applyBorder="1" applyAlignment="1">
      <alignment vertical="top"/>
    </xf>
    <xf numFmtId="165" fontId="5" fillId="0" borderId="27" xfId="0" applyNumberFormat="1" applyFont="1" applyFill="1" applyBorder="1" applyAlignment="1">
      <alignment vertical="top"/>
    </xf>
    <xf numFmtId="0" fontId="5" fillId="0" borderId="11" xfId="0" applyNumberFormat="1" applyFont="1" applyBorder="1" applyAlignment="1">
      <alignment horizontal="left" wrapText="1" indent="1"/>
    </xf>
    <xf numFmtId="0" fontId="5" fillId="0" borderId="11" xfId="0" applyNumberFormat="1" applyFont="1" applyBorder="1"/>
    <xf numFmtId="0" fontId="6" fillId="0" borderId="2" xfId="0" applyNumberFormat="1" applyFont="1" applyBorder="1"/>
    <xf numFmtId="164" fontId="5" fillId="0" borderId="33" xfId="0" applyNumberFormat="1" applyFont="1" applyBorder="1"/>
    <xf numFmtId="164" fontId="5" fillId="0" borderId="34" xfId="0" applyNumberFormat="1" applyFont="1" applyBorder="1"/>
    <xf numFmtId="164" fontId="5" fillId="0" borderId="35" xfId="0" applyNumberFormat="1" applyFont="1" applyBorder="1"/>
    <xf numFmtId="164" fontId="5" fillId="0" borderId="36" xfId="0" applyNumberFormat="1" applyFont="1" applyBorder="1"/>
    <xf numFmtId="0" fontId="5" fillId="0" borderId="11" xfId="0" applyNumberFormat="1" applyFont="1" applyBorder="1" applyAlignment="1">
      <alignment horizontal="left" vertical="top" indent="1"/>
    </xf>
    <xf numFmtId="0" fontId="5" fillId="0" borderId="0" xfId="0" applyFont="1" applyBorder="1"/>
    <xf numFmtId="164" fontId="4" fillId="0" borderId="12" xfId="0" applyNumberFormat="1" applyFont="1" applyBorder="1"/>
    <xf numFmtId="164" fontId="4" fillId="0" borderId="13" xfId="0" applyNumberFormat="1" applyFont="1" applyBorder="1"/>
    <xf numFmtId="164" fontId="4" fillId="0" borderId="14" xfId="0" applyNumberFormat="1" applyFont="1" applyBorder="1"/>
    <xf numFmtId="164" fontId="4" fillId="0" borderId="0" xfId="0" applyNumberFormat="1" applyFont="1" applyBorder="1"/>
    <xf numFmtId="0" fontId="5" fillId="0" borderId="7" xfId="0" applyFont="1" applyBorder="1"/>
    <xf numFmtId="164" fontId="5" fillId="0" borderId="8" xfId="0" applyNumberFormat="1" applyFont="1" applyBorder="1"/>
    <xf numFmtId="164" fontId="5" fillId="0" borderId="9" xfId="0" applyNumberFormat="1" applyFont="1" applyBorder="1"/>
    <xf numFmtId="164" fontId="5" fillId="0" borderId="10" xfId="0" applyNumberFormat="1" applyFont="1" applyBorder="1"/>
    <xf numFmtId="164" fontId="5" fillId="0" borderId="1" xfId="0" applyNumberFormat="1" applyFont="1" applyBorder="1"/>
    <xf numFmtId="0" fontId="6" fillId="0" borderId="2" xfId="0" applyFont="1" applyBorder="1"/>
    <xf numFmtId="0" fontId="5" fillId="0" borderId="11" xfId="0" applyFont="1" applyBorder="1" applyAlignment="1">
      <alignment horizontal="left" indent="1"/>
    </xf>
    <xf numFmtId="0" fontId="5" fillId="0" borderId="7" xfId="0" applyFont="1" applyFill="1" applyBorder="1"/>
    <xf numFmtId="164" fontId="5" fillId="0" borderId="8" xfId="0" applyNumberFormat="1" applyFont="1" applyFill="1" applyBorder="1"/>
    <xf numFmtId="164" fontId="5" fillId="0" borderId="9" xfId="0" applyNumberFormat="1" applyFont="1" applyFill="1" applyBorder="1"/>
    <xf numFmtId="164" fontId="5" fillId="0" borderId="10" xfId="0" applyNumberFormat="1" applyFont="1" applyFill="1" applyBorder="1"/>
    <xf numFmtId="164" fontId="5" fillId="0" borderId="1" xfId="0" applyNumberFormat="1" applyFont="1" applyFill="1" applyBorder="1"/>
    <xf numFmtId="164" fontId="5" fillId="0" borderId="12" xfId="0" applyNumberFormat="1" applyFont="1" applyFill="1" applyBorder="1"/>
    <xf numFmtId="164" fontId="5" fillId="0" borderId="13" xfId="0" applyNumberFormat="1" applyFont="1" applyFill="1" applyBorder="1"/>
    <xf numFmtId="164" fontId="5" fillId="0" borderId="14" xfId="0" applyNumberFormat="1" applyFont="1" applyFill="1" applyBorder="1"/>
    <xf numFmtId="0" fontId="6" fillId="0" borderId="11" xfId="0" applyFont="1" applyFill="1" applyBorder="1" applyAlignment="1">
      <alignment horizontal="left" indent="1"/>
    </xf>
    <xf numFmtId="164" fontId="5" fillId="0" borderId="0" xfId="0" applyNumberFormat="1" applyFont="1" applyFill="1" applyBorder="1"/>
    <xf numFmtId="0" fontId="5" fillId="0" borderId="11" xfId="0" applyFont="1" applyFill="1" applyBorder="1" applyAlignment="1">
      <alignment horizontal="left" indent="2"/>
    </xf>
    <xf numFmtId="166" fontId="5" fillId="0" borderId="12" xfId="1" applyNumberFormat="1" applyFont="1" applyFill="1" applyBorder="1"/>
    <xf numFmtId="166" fontId="5" fillId="0" borderId="13" xfId="1" applyNumberFormat="1" applyFont="1" applyFill="1" applyBorder="1"/>
    <xf numFmtId="166" fontId="5" fillId="0" borderId="14" xfId="1" applyNumberFormat="1" applyFont="1" applyFill="1" applyBorder="1"/>
    <xf numFmtId="166" fontId="5" fillId="0" borderId="0" xfId="1" applyNumberFormat="1" applyFont="1" applyFill="1" applyBorder="1"/>
    <xf numFmtId="0" fontId="5" fillId="0" borderId="0" xfId="0" applyFont="1" applyAlignment="1">
      <alignment horizontal="left" wrapText="1"/>
    </xf>
    <xf numFmtId="165" fontId="5" fillId="0" borderId="13" xfId="0" applyNumberFormat="1" applyFont="1" applyFill="1" applyBorder="1" applyProtection="1"/>
    <xf numFmtId="0" fontId="6" fillId="0" borderId="11" xfId="0" applyFont="1" applyBorder="1"/>
    <xf numFmtId="0" fontId="5" fillId="0" borderId="12" xfId="0" applyFont="1" applyBorder="1"/>
    <xf numFmtId="0" fontId="5" fillId="0" borderId="13" xfId="0" applyFont="1" applyBorder="1"/>
    <xf numFmtId="0" fontId="5" fillId="0" borderId="14" xfId="0" applyFont="1" applyBorder="1"/>
    <xf numFmtId="0" fontId="4" fillId="0" borderId="13" xfId="0" applyFont="1" applyFill="1" applyBorder="1" applyProtection="1"/>
    <xf numFmtId="166" fontId="5" fillId="0" borderId="0" xfId="0" applyNumberFormat="1" applyFont="1"/>
    <xf numFmtId="167" fontId="5" fillId="0" borderId="0" xfId="0" applyNumberFormat="1" applyFont="1"/>
    <xf numFmtId="0" fontId="5" fillId="0" borderId="13" xfId="0" applyFont="1" applyFill="1" applyBorder="1"/>
    <xf numFmtId="0" fontId="4" fillId="0" borderId="12" xfId="0" applyFont="1" applyBorder="1" applyAlignment="1">
      <alignment horizontal="left" wrapText="1"/>
    </xf>
    <xf numFmtId="0" fontId="5" fillId="0" borderId="18" xfId="0" applyFont="1" applyFill="1" applyBorder="1" applyAlignment="1">
      <alignment vertical="top"/>
    </xf>
    <xf numFmtId="0" fontId="4" fillId="0" borderId="11" xfId="0" applyFont="1" applyBorder="1"/>
    <xf numFmtId="0" fontId="5" fillId="0" borderId="20" xfId="0" applyFont="1" applyFill="1" applyBorder="1"/>
    <xf numFmtId="0" fontId="5" fillId="0" borderId="23" xfId="0" applyFont="1" applyFill="1" applyBorder="1"/>
    <xf numFmtId="0" fontId="5" fillId="0" borderId="16" xfId="0" applyFont="1" applyFill="1" applyBorder="1"/>
    <xf numFmtId="0" fontId="5" fillId="0" borderId="28" xfId="0" applyFont="1" applyFill="1" applyBorder="1"/>
    <xf numFmtId="0" fontId="4" fillId="0" borderId="11" xfId="0" applyFont="1" applyBorder="1" applyAlignment="1">
      <alignment wrapText="1"/>
    </xf>
    <xf numFmtId="0" fontId="5" fillId="0" borderId="23" xfId="0" applyFont="1" applyFill="1" applyBorder="1" applyAlignment="1">
      <alignment vertical="top"/>
    </xf>
    <xf numFmtId="0" fontId="5" fillId="0" borderId="11" xfId="0" applyFont="1" applyBorder="1" applyAlignment="1">
      <alignment horizontal="left" wrapText="1" indent="1"/>
    </xf>
    <xf numFmtId="0" fontId="5" fillId="0" borderId="11" xfId="0" applyFont="1" applyBorder="1"/>
    <xf numFmtId="165" fontId="5" fillId="0" borderId="13" xfId="0" applyNumberFormat="1" applyFont="1" applyBorder="1"/>
    <xf numFmtId="165" fontId="5" fillId="0" borderId="14" xfId="0" applyNumberFormat="1" applyFont="1" applyBorder="1"/>
    <xf numFmtId="165" fontId="5" fillId="0" borderId="12" xfId="0" applyNumberFormat="1" applyFont="1" applyBorder="1"/>
    <xf numFmtId="165" fontId="5" fillId="0" borderId="0" xfId="0" applyNumberFormat="1" applyFont="1" applyBorder="1"/>
    <xf numFmtId="0" fontId="5" fillId="0" borderId="33" xfId="0" applyFont="1" applyBorder="1"/>
    <xf numFmtId="165" fontId="5" fillId="0" borderId="34" xfId="0" applyNumberFormat="1" applyFont="1" applyBorder="1"/>
    <xf numFmtId="165" fontId="5" fillId="0" borderId="35" xfId="0" applyNumberFormat="1" applyFont="1" applyBorder="1"/>
    <xf numFmtId="165" fontId="5" fillId="0" borderId="33" xfId="0" applyNumberFormat="1" applyFont="1" applyBorder="1"/>
    <xf numFmtId="165" fontId="5" fillId="0" borderId="36" xfId="0" applyNumberFormat="1" applyFont="1" applyBorder="1"/>
    <xf numFmtId="0" fontId="5" fillId="0" borderId="11" xfId="0" applyFont="1" applyBorder="1" applyAlignment="1">
      <alignment horizontal="left" vertical="top" indent="1"/>
    </xf>
    <xf numFmtId="0" fontId="4" fillId="0" borderId="12" xfId="0" applyFont="1" applyBorder="1"/>
    <xf numFmtId="165" fontId="4" fillId="0" borderId="13" xfId="0" applyNumberFormat="1" applyFont="1" applyBorder="1"/>
    <xf numFmtId="165" fontId="4" fillId="0" borderId="14" xfId="0" applyNumberFormat="1" applyFont="1" applyBorder="1"/>
    <xf numFmtId="165" fontId="4" fillId="0" borderId="12" xfId="0" applyNumberFormat="1" applyFont="1" applyBorder="1"/>
    <xf numFmtId="165" fontId="4" fillId="0" borderId="0" xfId="0" applyNumberFormat="1" applyFont="1" applyBorder="1"/>
    <xf numFmtId="168" fontId="5" fillId="0" borderId="13" xfId="0" applyNumberFormat="1" applyFont="1" applyFill="1" applyBorder="1"/>
    <xf numFmtId="168" fontId="5" fillId="0" borderId="15" xfId="0" applyNumberFormat="1" applyFont="1" applyFill="1" applyBorder="1"/>
    <xf numFmtId="168" fontId="5" fillId="0" borderId="16" xfId="0" applyNumberFormat="1" applyFont="1" applyFill="1" applyBorder="1"/>
    <xf numFmtId="168" fontId="5" fillId="0" borderId="17" xfId="0" applyNumberFormat="1" applyFont="1" applyFill="1" applyBorder="1"/>
    <xf numFmtId="168" fontId="5" fillId="0" borderId="0" xfId="0" applyNumberFormat="1" applyFont="1" applyFill="1" applyBorder="1"/>
    <xf numFmtId="0" fontId="5" fillId="0" borderId="8" xfId="0" applyFont="1" applyBorder="1"/>
    <xf numFmtId="0" fontId="5" fillId="0" borderId="9" xfId="0" applyFont="1" applyBorder="1"/>
    <xf numFmtId="0" fontId="5" fillId="0" borderId="10" xfId="0" applyFont="1" applyBorder="1"/>
    <xf numFmtId="168" fontId="5" fillId="0" borderId="8" xfId="0" applyNumberFormat="1" applyFont="1" applyBorder="1"/>
    <xf numFmtId="168" fontId="5" fillId="0" borderId="9" xfId="0" applyNumberFormat="1" applyFont="1" applyBorder="1"/>
    <xf numFmtId="168" fontId="5" fillId="0" borderId="10" xfId="0" applyNumberFormat="1" applyFont="1" applyBorder="1"/>
    <xf numFmtId="168" fontId="5" fillId="0" borderId="1" xfId="0" applyNumberFormat="1" applyFont="1" applyBorder="1"/>
    <xf numFmtId="168" fontId="5" fillId="0" borderId="12" xfId="0" applyNumberFormat="1" applyFont="1" applyBorder="1"/>
    <xf numFmtId="168" fontId="5" fillId="0" borderId="13" xfId="0" applyNumberFormat="1" applyFont="1" applyBorder="1"/>
    <xf numFmtId="168" fontId="5" fillId="0" borderId="14" xfId="0" applyNumberFormat="1" applyFont="1" applyBorder="1"/>
    <xf numFmtId="168" fontId="5" fillId="0" borderId="0" xfId="0" applyNumberFormat="1" applyFont="1" applyBorder="1"/>
    <xf numFmtId="0" fontId="5" fillId="0" borderId="15" xfId="0" applyFont="1" applyFill="1" applyBorder="1"/>
    <xf numFmtId="0" fontId="5" fillId="0" borderId="17" xfId="0" applyFont="1" applyFill="1" applyBorder="1"/>
    <xf numFmtId="0" fontId="5" fillId="0" borderId="0" xfId="0" applyFont="1" applyFill="1" applyBorder="1"/>
    <xf numFmtId="0" fontId="5" fillId="0" borderId="8" xfId="0" applyFont="1" applyFill="1" applyBorder="1"/>
    <xf numFmtId="166" fontId="5" fillId="0" borderId="9" xfId="0" applyNumberFormat="1" applyFont="1" applyFill="1" applyBorder="1"/>
    <xf numFmtId="166" fontId="5" fillId="0" borderId="10" xfId="0" applyNumberFormat="1" applyFont="1" applyFill="1" applyBorder="1"/>
    <xf numFmtId="166" fontId="5" fillId="0" borderId="8" xfId="0" applyNumberFormat="1" applyFont="1" applyFill="1" applyBorder="1"/>
    <xf numFmtId="166" fontId="5" fillId="0" borderId="1" xfId="0" applyNumberFormat="1" applyFont="1" applyFill="1" applyBorder="1"/>
    <xf numFmtId="166" fontId="5" fillId="0" borderId="13" xfId="0" applyNumberFormat="1" applyFont="1" applyBorder="1"/>
    <xf numFmtId="166" fontId="5" fillId="0" borderId="14" xfId="0" applyNumberFormat="1" applyFont="1" applyBorder="1"/>
    <xf numFmtId="166" fontId="5" fillId="0" borderId="12" xfId="0" applyNumberFormat="1" applyFont="1" applyBorder="1"/>
    <xf numFmtId="166" fontId="5" fillId="0" borderId="0" xfId="0" applyNumberFormat="1" applyFont="1" applyBorder="1"/>
    <xf numFmtId="166" fontId="5" fillId="0" borderId="12" xfId="0" applyNumberFormat="1" applyFont="1" applyFill="1" applyBorder="1"/>
    <xf numFmtId="166" fontId="5" fillId="0" borderId="13" xfId="0" applyNumberFormat="1" applyFont="1" applyFill="1" applyBorder="1"/>
    <xf numFmtId="166" fontId="5" fillId="0" borderId="14" xfId="0" applyNumberFormat="1" applyFont="1" applyFill="1" applyBorder="1"/>
    <xf numFmtId="0" fontId="5" fillId="0" borderId="12" xfId="0" applyFont="1" applyFill="1" applyBorder="1"/>
    <xf numFmtId="0" fontId="5" fillId="0" borderId="14" xfId="0" applyFont="1" applyFill="1" applyBorder="1"/>
    <xf numFmtId="0" fontId="5" fillId="0" borderId="12" xfId="1" applyNumberFormat="1" applyFont="1" applyFill="1" applyBorder="1"/>
    <xf numFmtId="0" fontId="5" fillId="0" borderId="13" xfId="1" applyNumberFormat="1" applyFont="1" applyFill="1" applyBorder="1"/>
    <xf numFmtId="0" fontId="5" fillId="0" borderId="14" xfId="1" applyNumberFormat="1" applyFont="1" applyFill="1" applyBorder="1"/>
    <xf numFmtId="165" fontId="5" fillId="0" borderId="12" xfId="1" applyNumberFormat="1" applyFont="1" applyFill="1" applyBorder="1"/>
    <xf numFmtId="0" fontId="5" fillId="0" borderId="0" xfId="1" applyNumberFormat="1" applyFont="1" applyFill="1" applyBorder="1"/>
    <xf numFmtId="0" fontId="5" fillId="0" borderId="9" xfId="0" applyFont="1" applyFill="1" applyBorder="1"/>
    <xf numFmtId="0" fontId="5" fillId="0" borderId="10" xfId="0" applyFont="1" applyFill="1" applyBorder="1"/>
    <xf numFmtId="0" fontId="5" fillId="0" borderId="1" xfId="0" applyFont="1" applyFill="1" applyBorder="1"/>
    <xf numFmtId="0" fontId="2" fillId="0" borderId="1" xfId="0" applyFont="1" applyFill="1" applyBorder="1" applyAlignment="1">
      <alignment horizontal="left"/>
    </xf>
    <xf numFmtId="0" fontId="4" fillId="0" borderId="1" xfId="0" applyFont="1" applyFill="1" applyBorder="1" applyAlignment="1">
      <alignment horizontal="left"/>
    </xf>
    <xf numFmtId="0" fontId="4" fillId="0" borderId="37" xfId="0" applyFont="1" applyFill="1" applyBorder="1" applyAlignment="1">
      <alignment horizontal="center" vertical="center"/>
    </xf>
    <xf numFmtId="0" fontId="4" fillId="0" borderId="34" xfId="0" applyFont="1" applyFill="1" applyBorder="1" applyAlignment="1">
      <alignment vertical="center"/>
    </xf>
    <xf numFmtId="0" fontId="4" fillId="0" borderId="8" xfId="0" applyFont="1" applyFill="1" applyBorder="1" applyAlignment="1">
      <alignment horizontal="left" vertical="center"/>
    </xf>
    <xf numFmtId="0" fontId="4" fillId="0" borderId="9" xfId="0" applyFont="1" applyFill="1" applyBorder="1" applyAlignment="1">
      <alignment horizontal="center" vertical="center"/>
    </xf>
    <xf numFmtId="0" fontId="6" fillId="0" borderId="12" xfId="0" applyNumberFormat="1" applyFont="1" applyBorder="1"/>
    <xf numFmtId="0" fontId="5" fillId="0" borderId="13" xfId="0" applyNumberFormat="1" applyFont="1" applyBorder="1" applyAlignment="1">
      <alignment horizontal="center"/>
    </xf>
    <xf numFmtId="0" fontId="4" fillId="0" borderId="34" xfId="0" applyFont="1" applyBorder="1" applyAlignment="1">
      <alignment horizontal="center"/>
    </xf>
    <xf numFmtId="0" fontId="4" fillId="0" borderId="36" xfId="0" applyFont="1" applyBorder="1" applyAlignment="1">
      <alignment horizontal="center"/>
    </xf>
    <xf numFmtId="0" fontId="4" fillId="0" borderId="33" xfId="0" applyFont="1" applyBorder="1" applyAlignment="1">
      <alignment horizontal="center"/>
    </xf>
    <xf numFmtId="0" fontId="4" fillId="0" borderId="35" xfId="0" applyFont="1" applyBorder="1" applyAlignment="1">
      <alignment horizontal="center"/>
    </xf>
    <xf numFmtId="0" fontId="4" fillId="0" borderId="38" xfId="0" applyFont="1" applyBorder="1" applyAlignment="1">
      <alignment horizontal="center"/>
    </xf>
    <xf numFmtId="0" fontId="7" fillId="0" borderId="12" xfId="0" applyNumberFormat="1" applyFont="1" applyFill="1" applyBorder="1" applyAlignment="1" applyProtection="1">
      <alignment horizontal="left" indent="1"/>
    </xf>
    <xf numFmtId="0" fontId="5" fillId="0" borderId="13" xfId="0" applyNumberFormat="1" applyFont="1" applyBorder="1" applyAlignment="1" applyProtection="1">
      <alignment horizontal="center"/>
    </xf>
    <xf numFmtId="165" fontId="4" fillId="0" borderId="18" xfId="0" applyNumberFormat="1" applyFont="1" applyFill="1" applyBorder="1" applyProtection="1"/>
    <xf numFmtId="165" fontId="4" fillId="0" borderId="19" xfId="0" applyNumberFormat="1" applyFont="1" applyFill="1" applyBorder="1" applyProtection="1"/>
    <xf numFmtId="165" fontId="4" fillId="0" borderId="20" xfId="0" applyNumberFormat="1" applyFont="1" applyFill="1" applyBorder="1" applyProtection="1"/>
    <xf numFmtId="165" fontId="4" fillId="0" borderId="21" xfId="0" applyNumberFormat="1" applyFont="1" applyFill="1" applyBorder="1" applyProtection="1"/>
    <xf numFmtId="165" fontId="4" fillId="0" borderId="39" xfId="0" applyNumberFormat="1" applyFont="1" applyFill="1" applyBorder="1" applyProtection="1"/>
    <xf numFmtId="166" fontId="5" fillId="0" borderId="0" xfId="1" applyNumberFormat="1" applyFont="1" applyAlignment="1">
      <alignment horizontal="center"/>
    </xf>
    <xf numFmtId="167" fontId="5" fillId="0" borderId="0" xfId="2" applyNumberFormat="1" applyFont="1" applyAlignment="1">
      <alignment horizontal="center"/>
    </xf>
    <xf numFmtId="0" fontId="5" fillId="0" borderId="16" xfId="0" applyNumberFormat="1" applyFont="1" applyFill="1" applyBorder="1" applyAlignment="1" applyProtection="1">
      <alignment horizontal="left" indent="2"/>
    </xf>
    <xf numFmtId="165" fontId="5" fillId="0" borderId="24" xfId="0" applyNumberFormat="1" applyFont="1" applyFill="1" applyBorder="1" applyProtection="1"/>
    <xf numFmtId="165" fontId="5" fillId="0" borderId="25" xfId="0" applyNumberFormat="1" applyFont="1" applyFill="1" applyBorder="1" applyProtection="1"/>
    <xf numFmtId="165" fontId="5" fillId="0" borderId="23" xfId="0" applyNumberFormat="1" applyFont="1" applyFill="1" applyBorder="1" applyProtection="1"/>
    <xf numFmtId="165" fontId="5" fillId="0" borderId="26" xfId="0" applyNumberFormat="1" applyFont="1" applyFill="1" applyBorder="1" applyProtection="1"/>
    <xf numFmtId="165" fontId="5" fillId="0" borderId="40" xfId="0" applyNumberFormat="1" applyFont="1" applyFill="1" applyBorder="1" applyProtection="1"/>
    <xf numFmtId="0" fontId="8" fillId="0" borderId="16" xfId="0" applyFont="1" applyFill="1" applyBorder="1" applyAlignment="1">
      <alignment horizontal="left" vertical="top" wrapText="1" indent="3"/>
    </xf>
    <xf numFmtId="165" fontId="5" fillId="2" borderId="13" xfId="0" applyNumberFormat="1" applyFont="1" applyFill="1" applyBorder="1" applyProtection="1">
      <protection locked="0"/>
    </xf>
    <xf numFmtId="165" fontId="5" fillId="2" borderId="15" xfId="0" applyNumberFormat="1" applyFont="1" applyFill="1" applyBorder="1" applyProtection="1">
      <protection locked="0"/>
    </xf>
    <xf numFmtId="165" fontId="5" fillId="2" borderId="16" xfId="0" applyNumberFormat="1" applyFont="1" applyFill="1" applyBorder="1" applyProtection="1">
      <protection locked="0"/>
    </xf>
    <xf numFmtId="165" fontId="5" fillId="2" borderId="17" xfId="0" applyNumberFormat="1" applyFont="1" applyFill="1" applyBorder="1" applyProtection="1">
      <protection locked="0"/>
    </xf>
    <xf numFmtId="165" fontId="5" fillId="2" borderId="41" xfId="0" applyNumberFormat="1" applyFont="1" applyFill="1" applyBorder="1" applyProtection="1">
      <protection locked="0"/>
    </xf>
    <xf numFmtId="165" fontId="5" fillId="2" borderId="24" xfId="0" applyNumberFormat="1" applyFont="1" applyFill="1" applyBorder="1" applyProtection="1">
      <protection locked="0"/>
    </xf>
    <xf numFmtId="165" fontId="5" fillId="2" borderId="25" xfId="0" applyNumberFormat="1" applyFont="1" applyFill="1" applyBorder="1" applyProtection="1">
      <protection locked="0"/>
    </xf>
    <xf numFmtId="165" fontId="5" fillId="2" borderId="23" xfId="0" applyNumberFormat="1" applyFont="1" applyFill="1" applyBorder="1" applyProtection="1">
      <protection locked="0"/>
    </xf>
    <xf numFmtId="165" fontId="5" fillId="2" borderId="26" xfId="0" applyNumberFormat="1" applyFont="1" applyFill="1" applyBorder="1" applyProtection="1">
      <protection locked="0"/>
    </xf>
    <xf numFmtId="165" fontId="5" fillId="2" borderId="40" xfId="0" applyNumberFormat="1" applyFont="1" applyFill="1" applyBorder="1" applyProtection="1">
      <protection locked="0"/>
    </xf>
    <xf numFmtId="165" fontId="4" fillId="0" borderId="24" xfId="0" applyNumberFormat="1" applyFont="1" applyFill="1" applyBorder="1" applyProtection="1"/>
    <xf numFmtId="165" fontId="4" fillId="0" borderId="25" xfId="0" applyNumberFormat="1" applyFont="1" applyFill="1" applyBorder="1" applyProtection="1"/>
    <xf numFmtId="165" fontId="4" fillId="0" borderId="23" xfId="0" applyNumberFormat="1" applyFont="1" applyFill="1" applyBorder="1" applyProtection="1"/>
    <xf numFmtId="165" fontId="4" fillId="0" borderId="26" xfId="0" applyNumberFormat="1" applyFont="1" applyFill="1" applyBorder="1" applyProtection="1"/>
    <xf numFmtId="165" fontId="4" fillId="0" borderId="40" xfId="0" applyNumberFormat="1" applyFont="1" applyFill="1" applyBorder="1" applyProtection="1"/>
    <xf numFmtId="165" fontId="4" fillId="2" borderId="24" xfId="0" applyNumberFormat="1" applyFont="1" applyFill="1" applyBorder="1" applyProtection="1">
      <protection locked="0"/>
    </xf>
    <xf numFmtId="165" fontId="4" fillId="2" borderId="25" xfId="0" applyNumberFormat="1" applyFont="1" applyFill="1" applyBorder="1" applyProtection="1">
      <protection locked="0"/>
    </xf>
    <xf numFmtId="165" fontId="4" fillId="2" borderId="23" xfId="0" applyNumberFormat="1" applyFont="1" applyFill="1" applyBorder="1" applyProtection="1">
      <protection locked="0"/>
    </xf>
    <xf numFmtId="165" fontId="4" fillId="2" borderId="26" xfId="0" applyNumberFormat="1" applyFont="1" applyFill="1" applyBorder="1" applyProtection="1">
      <protection locked="0"/>
    </xf>
    <xf numFmtId="165" fontId="4" fillId="2" borderId="40" xfId="0" applyNumberFormat="1" applyFont="1" applyFill="1" applyBorder="1" applyProtection="1">
      <protection locked="0"/>
    </xf>
    <xf numFmtId="0" fontId="5" fillId="0" borderId="13" xfId="0" applyNumberFormat="1" applyFont="1" applyFill="1" applyBorder="1" applyAlignment="1" applyProtection="1">
      <alignment horizontal="center"/>
    </xf>
    <xf numFmtId="0" fontId="4" fillId="0" borderId="12" xfId="0" applyNumberFormat="1" applyFont="1" applyBorder="1" applyProtection="1"/>
    <xf numFmtId="165" fontId="4" fillId="0" borderId="24" xfId="0" applyNumberFormat="1" applyFont="1" applyFill="1" applyBorder="1"/>
    <xf numFmtId="165" fontId="4" fillId="0" borderId="25" xfId="0" applyNumberFormat="1" applyFont="1" applyFill="1" applyBorder="1"/>
    <xf numFmtId="165" fontId="4" fillId="0" borderId="23" xfId="0" applyNumberFormat="1" applyFont="1" applyFill="1" applyBorder="1"/>
    <xf numFmtId="165" fontId="4" fillId="0" borderId="26" xfId="0" applyNumberFormat="1" applyFont="1" applyFill="1" applyBorder="1"/>
    <xf numFmtId="165" fontId="4" fillId="0" borderId="40" xfId="0" applyNumberFormat="1" applyFont="1" applyFill="1" applyBorder="1"/>
    <xf numFmtId="0" fontId="5" fillId="0" borderId="12" xfId="0" applyNumberFormat="1" applyFont="1" applyBorder="1" applyProtection="1"/>
    <xf numFmtId="165" fontId="5" fillId="0" borderId="16" xfId="0" applyNumberFormat="1" applyFont="1" applyBorder="1"/>
    <xf numFmtId="166" fontId="5" fillId="0" borderId="0" xfId="1" applyNumberFormat="1" applyFont="1"/>
    <xf numFmtId="0" fontId="6" fillId="0" borderId="12" xfId="0" applyNumberFormat="1" applyFont="1" applyBorder="1" applyProtection="1"/>
    <xf numFmtId="0" fontId="9" fillId="0" borderId="13" xfId="0" applyNumberFormat="1" applyFont="1" applyBorder="1" applyAlignment="1" applyProtection="1">
      <alignment horizontal="center"/>
    </xf>
    <xf numFmtId="167" fontId="5" fillId="0" borderId="0" xfId="0" applyNumberFormat="1" applyFont="1" applyAlignment="1">
      <alignment horizontal="center"/>
    </xf>
    <xf numFmtId="0" fontId="4" fillId="0" borderId="42" xfId="0" applyNumberFormat="1" applyFont="1" applyBorder="1" applyProtection="1"/>
    <xf numFmtId="0" fontId="5" fillId="0" borderId="43" xfId="0" applyNumberFormat="1" applyFont="1" applyBorder="1" applyAlignment="1" applyProtection="1">
      <alignment horizontal="center"/>
    </xf>
    <xf numFmtId="165" fontId="4" fillId="0" borderId="9" xfId="0" applyNumberFormat="1" applyFont="1" applyBorder="1"/>
    <xf numFmtId="165" fontId="4" fillId="0" borderId="10" xfId="0" applyNumberFormat="1" applyFont="1" applyBorder="1"/>
    <xf numFmtId="165" fontId="4" fillId="0" borderId="8" xfId="0" applyNumberFormat="1" applyFont="1" applyBorder="1"/>
    <xf numFmtId="165" fontId="4" fillId="0" borderId="1" xfId="0" applyNumberFormat="1" applyFont="1" applyBorder="1"/>
    <xf numFmtId="165" fontId="4" fillId="0" borderId="44" xfId="0" applyNumberFormat="1" applyFont="1" applyBorder="1"/>
    <xf numFmtId="0" fontId="10" fillId="0" borderId="0" xfId="0" applyFont="1" applyBorder="1" applyAlignment="1" applyProtection="1">
      <alignment horizontal="left"/>
    </xf>
    <xf numFmtId="0" fontId="11" fillId="0" borderId="0" xfId="0" applyFont="1" applyBorder="1" applyAlignment="1" applyProtection="1">
      <alignment horizontal="center"/>
    </xf>
    <xf numFmtId="168" fontId="7" fillId="0" borderId="0" xfId="0" applyNumberFormat="1" applyFont="1" applyBorder="1" applyProtection="1">
      <protection locked="0"/>
    </xf>
    <xf numFmtId="0" fontId="11" fillId="0" borderId="0" xfId="0" applyFont="1" applyBorder="1" applyProtection="1"/>
    <xf numFmtId="0" fontId="7" fillId="0" borderId="0" xfId="0" applyFont="1" applyBorder="1" applyProtection="1"/>
    <xf numFmtId="168" fontId="7" fillId="0" borderId="0" xfId="0" applyNumberFormat="1" applyFont="1" applyBorder="1" applyProtection="1"/>
    <xf numFmtId="0" fontId="11" fillId="0" borderId="0" xfId="0" quotePrefix="1" applyFont="1" applyBorder="1" applyProtection="1"/>
    <xf numFmtId="0" fontId="5" fillId="0" borderId="0" xfId="0" applyFont="1" applyBorder="1" applyAlignment="1">
      <alignment horizontal="center"/>
    </xf>
    <xf numFmtId="0" fontId="4" fillId="0" borderId="0" xfId="0" applyFont="1" applyBorder="1"/>
    <xf numFmtId="168" fontId="4" fillId="0" borderId="0" xfId="0" applyNumberFormat="1" applyFont="1" applyBorder="1"/>
    <xf numFmtId="0" fontId="11" fillId="0" borderId="12" xfId="0" applyFont="1" applyBorder="1" applyAlignment="1">
      <alignment horizontal="right"/>
    </xf>
    <xf numFmtId="0" fontId="11" fillId="0" borderId="0" xfId="0" applyFont="1" applyBorder="1" applyAlignment="1">
      <alignment horizontal="center"/>
    </xf>
    <xf numFmtId="166" fontId="11" fillId="0" borderId="0" xfId="1" applyNumberFormat="1" applyFont="1" applyBorder="1" applyAlignment="1">
      <alignment horizontal="right"/>
    </xf>
    <xf numFmtId="166" fontId="11" fillId="0" borderId="0" xfId="1" applyNumberFormat="1" applyFont="1" applyFill="1" applyBorder="1" applyAlignment="1">
      <alignment horizontal="right"/>
    </xf>
    <xf numFmtId="0" fontId="5" fillId="0" borderId="0" xfId="0" applyFont="1" applyAlignment="1">
      <alignment horizontal="center"/>
    </xf>
    <xf numFmtId="165" fontId="5" fillId="0" borderId="0" xfId="0" applyNumberFormat="1" applyFont="1"/>
    <xf numFmtId="0" fontId="2" fillId="0" borderId="1" xfId="0" applyFont="1" applyFill="1" applyBorder="1" applyAlignment="1" applyProtection="1">
      <alignment horizontal="left"/>
    </xf>
    <xf numFmtId="0" fontId="12" fillId="0" borderId="0" xfId="0" applyFont="1"/>
    <xf numFmtId="0" fontId="4" fillId="0" borderId="37" xfId="0" applyFont="1" applyFill="1" applyBorder="1" applyAlignment="1" applyProtection="1">
      <alignment horizontal="center" vertical="center"/>
    </xf>
    <xf numFmtId="0" fontId="4" fillId="0" borderId="34" xfId="0" applyFont="1" applyFill="1" applyBorder="1" applyAlignment="1" applyProtection="1">
      <alignment vertical="center"/>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xf>
    <xf numFmtId="0" fontId="4" fillId="0" borderId="9" xfId="0" applyFont="1" applyFill="1" applyBorder="1" applyAlignment="1" applyProtection="1">
      <alignment vertical="center"/>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6" fillId="0" borderId="12" xfId="0" applyFont="1" applyBorder="1" applyProtection="1"/>
    <xf numFmtId="0" fontId="4" fillId="0" borderId="34" xfId="0" applyFont="1" applyBorder="1" applyAlignment="1" applyProtection="1">
      <alignment horizontal="center"/>
    </xf>
    <xf numFmtId="0" fontId="4" fillId="0" borderId="35" xfId="0" applyFont="1" applyBorder="1" applyAlignment="1" applyProtection="1">
      <alignment horizontal="center"/>
    </xf>
    <xf numFmtId="0" fontId="4" fillId="0" borderId="33" xfId="0" applyFont="1" applyBorder="1" applyAlignment="1" applyProtection="1">
      <alignment horizontal="center"/>
    </xf>
    <xf numFmtId="0" fontId="4" fillId="0" borderId="36" xfId="0" applyFont="1" applyBorder="1" applyAlignment="1" applyProtection="1">
      <alignment horizontal="center"/>
    </xf>
    <xf numFmtId="0" fontId="4" fillId="0" borderId="37" xfId="0" applyFont="1" applyBorder="1" applyAlignment="1" applyProtection="1">
      <alignment horizontal="center"/>
    </xf>
    <xf numFmtId="0" fontId="4" fillId="0" borderId="45" xfId="0" applyFont="1" applyBorder="1" applyAlignment="1" applyProtection="1">
      <alignment horizontal="center"/>
    </xf>
    <xf numFmtId="0" fontId="5" fillId="0" borderId="12" xfId="0" applyFont="1" applyBorder="1" applyAlignment="1" applyProtection="1">
      <alignment horizontal="left" indent="1"/>
    </xf>
    <xf numFmtId="165" fontId="5" fillId="0" borderId="13" xfId="0" applyNumberFormat="1" applyFont="1" applyBorder="1" applyAlignment="1" applyProtection="1">
      <alignment horizontal="right"/>
    </xf>
    <xf numFmtId="165" fontId="5" fillId="0" borderId="14" xfId="0" applyNumberFormat="1" applyFont="1" applyBorder="1" applyAlignment="1" applyProtection="1">
      <alignment horizontal="right"/>
    </xf>
    <xf numFmtId="165" fontId="5" fillId="0" borderId="12"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16" xfId="0" applyNumberFormat="1" applyFont="1" applyBorder="1" applyAlignment="1" applyProtection="1">
      <alignment horizontal="right"/>
    </xf>
    <xf numFmtId="165" fontId="5" fillId="0" borderId="17" xfId="0" applyNumberFormat="1" applyFont="1" applyBorder="1" applyAlignment="1" applyProtection="1">
      <alignment horizontal="right"/>
    </xf>
    <xf numFmtId="165" fontId="5" fillId="0" borderId="41" xfId="0" applyNumberFormat="1" applyFont="1" applyBorder="1" applyAlignment="1" applyProtection="1">
      <alignment horizontal="right"/>
    </xf>
    <xf numFmtId="165" fontId="5" fillId="0" borderId="13" xfId="0" applyNumberFormat="1" applyFont="1" applyBorder="1" applyAlignment="1">
      <alignment horizontal="right"/>
    </xf>
    <xf numFmtId="165" fontId="5" fillId="0" borderId="0" xfId="0" applyNumberFormat="1" applyFont="1" applyBorder="1" applyAlignment="1">
      <alignment horizontal="right"/>
    </xf>
    <xf numFmtId="165" fontId="5" fillId="0" borderId="12" xfId="0" applyNumberFormat="1" applyFont="1" applyBorder="1" applyAlignment="1">
      <alignment horizontal="right"/>
    </xf>
    <xf numFmtId="165" fontId="5" fillId="0" borderId="14" xfId="0" applyNumberFormat="1" applyFont="1" applyBorder="1" applyAlignment="1">
      <alignment horizontal="right"/>
    </xf>
    <xf numFmtId="165" fontId="5" fillId="0" borderId="16" xfId="0" applyNumberFormat="1" applyFont="1" applyBorder="1" applyAlignment="1">
      <alignment horizontal="right"/>
    </xf>
    <xf numFmtId="165" fontId="5" fillId="0" borderId="17" xfId="0" applyNumberFormat="1" applyFont="1" applyBorder="1" applyAlignment="1">
      <alignment horizontal="right"/>
    </xf>
    <xf numFmtId="165" fontId="5" fillId="0" borderId="28" xfId="0" applyNumberFormat="1" applyFont="1" applyBorder="1" applyAlignment="1">
      <alignment horizontal="right"/>
    </xf>
    <xf numFmtId="0" fontId="4" fillId="0" borderId="46" xfId="0" applyFont="1" applyBorder="1" applyAlignment="1" applyProtection="1">
      <alignment horizontal="left"/>
    </xf>
    <xf numFmtId="0" fontId="5" fillId="0" borderId="18" xfId="0" applyNumberFormat="1" applyFont="1" applyBorder="1" applyAlignment="1" applyProtection="1">
      <alignment horizontal="center"/>
    </xf>
    <xf numFmtId="165" fontId="4" fillId="0" borderId="18" xfId="0" applyNumberFormat="1" applyFont="1" applyBorder="1" applyAlignment="1" applyProtection="1">
      <alignment horizontal="right"/>
    </xf>
    <xf numFmtId="165" fontId="4" fillId="0" borderId="47" xfId="0" applyNumberFormat="1" applyFont="1" applyBorder="1" applyAlignment="1" applyProtection="1">
      <alignment horizontal="right"/>
    </xf>
    <xf numFmtId="165" fontId="4" fillId="0" borderId="46" xfId="0" applyNumberFormat="1" applyFont="1" applyBorder="1" applyAlignment="1" applyProtection="1">
      <alignment horizontal="right"/>
    </xf>
    <xf numFmtId="165" fontId="4" fillId="0" borderId="22" xfId="0" applyNumberFormat="1" applyFont="1" applyBorder="1" applyAlignment="1" applyProtection="1">
      <alignment horizontal="right"/>
    </xf>
    <xf numFmtId="165" fontId="4" fillId="0" borderId="20" xfId="0" applyNumberFormat="1" applyFont="1" applyBorder="1" applyAlignment="1" applyProtection="1">
      <alignment horizontal="right"/>
    </xf>
    <xf numFmtId="165" fontId="4" fillId="0" borderId="21" xfId="0" applyNumberFormat="1" applyFont="1" applyBorder="1" applyAlignment="1" applyProtection="1">
      <alignment horizontal="right"/>
    </xf>
    <xf numFmtId="0" fontId="5" fillId="0" borderId="12" xfId="0" applyFont="1" applyBorder="1" applyProtection="1"/>
    <xf numFmtId="165" fontId="5" fillId="0" borderId="13" xfId="0" applyNumberFormat="1" applyFont="1" applyBorder="1" applyProtection="1"/>
    <xf numFmtId="165" fontId="5" fillId="0" borderId="14" xfId="0" applyNumberFormat="1" applyFont="1" applyBorder="1" applyProtection="1"/>
    <xf numFmtId="165" fontId="5" fillId="0" borderId="12" xfId="0" applyNumberFormat="1" applyFont="1" applyBorder="1" applyProtection="1"/>
    <xf numFmtId="165" fontId="5" fillId="0" borderId="0" xfId="0" applyNumberFormat="1" applyFont="1" applyBorder="1" applyProtection="1"/>
    <xf numFmtId="165" fontId="5" fillId="0" borderId="16" xfId="0" applyNumberFormat="1" applyFont="1" applyBorder="1" applyProtection="1"/>
    <xf numFmtId="165" fontId="5" fillId="0" borderId="17" xfId="0" applyNumberFormat="1" applyFont="1" applyBorder="1" applyProtection="1"/>
    <xf numFmtId="165" fontId="5" fillId="0" borderId="13" xfId="0" applyNumberFormat="1" applyFont="1" applyBorder="1" applyAlignment="1">
      <alignment horizontal="center"/>
    </xf>
    <xf numFmtId="165" fontId="5" fillId="0" borderId="13" xfId="0" applyNumberFormat="1" applyFont="1" applyFill="1" applyBorder="1" applyAlignment="1" applyProtection="1">
      <alignment horizontal="center"/>
    </xf>
    <xf numFmtId="165" fontId="5" fillId="0" borderId="14" xfId="0" applyNumberFormat="1" applyFont="1" applyFill="1" applyBorder="1" applyAlignment="1" applyProtection="1">
      <alignment horizontal="right"/>
    </xf>
    <xf numFmtId="165" fontId="5" fillId="0" borderId="12" xfId="0" applyNumberFormat="1" applyFont="1" applyFill="1" applyBorder="1" applyAlignment="1" applyProtection="1">
      <alignment horizontal="right"/>
    </xf>
    <xf numFmtId="165" fontId="5" fillId="0" borderId="13" xfId="0" applyNumberFormat="1" applyFont="1" applyFill="1" applyBorder="1" applyAlignment="1" applyProtection="1">
      <alignment horizontal="right"/>
    </xf>
    <xf numFmtId="165" fontId="5" fillId="0" borderId="16" xfId="0" applyNumberFormat="1" applyFont="1" applyFill="1" applyBorder="1" applyAlignment="1" applyProtection="1">
      <alignment horizontal="right"/>
    </xf>
    <xf numFmtId="165" fontId="5" fillId="0" borderId="17" xfId="0" applyNumberFormat="1" applyFont="1" applyFill="1" applyBorder="1" applyAlignment="1" applyProtection="1">
      <alignment horizontal="right"/>
    </xf>
    <xf numFmtId="165" fontId="4" fillId="0" borderId="18" xfId="0" applyNumberFormat="1" applyFont="1" applyBorder="1" applyProtection="1"/>
    <xf numFmtId="165" fontId="4" fillId="0" borderId="47" xfId="0" applyNumberFormat="1" applyFont="1" applyBorder="1" applyProtection="1"/>
    <xf numFmtId="165" fontId="4" fillId="0" borderId="46" xfId="0" applyNumberFormat="1" applyFont="1" applyBorder="1" applyProtection="1"/>
    <xf numFmtId="165" fontId="4" fillId="0" borderId="22" xfId="0" applyNumberFormat="1" applyFont="1" applyBorder="1" applyProtection="1"/>
    <xf numFmtId="165" fontId="4" fillId="0" borderId="20" xfId="0" applyNumberFormat="1" applyFont="1" applyBorder="1" applyProtection="1"/>
    <xf numFmtId="165" fontId="4" fillId="0" borderId="21" xfId="0" applyNumberFormat="1" applyFont="1" applyBorder="1" applyProtection="1"/>
    <xf numFmtId="0" fontId="4" fillId="0" borderId="42" xfId="0" applyFont="1" applyBorder="1" applyProtection="1"/>
    <xf numFmtId="165" fontId="4" fillId="0" borderId="43" xfId="0" applyNumberFormat="1" applyFont="1" applyFill="1" applyBorder="1" applyProtection="1"/>
    <xf numFmtId="165" fontId="4" fillId="0" borderId="48" xfId="0" applyNumberFormat="1" applyFont="1" applyBorder="1" applyProtection="1"/>
    <xf numFmtId="165" fontId="4" fillId="0" borderId="42" xfId="0" applyNumberFormat="1" applyFont="1" applyBorder="1" applyProtection="1"/>
    <xf numFmtId="165" fontId="4" fillId="0" borderId="43" xfId="0" applyNumberFormat="1" applyFont="1" applyBorder="1" applyProtection="1"/>
    <xf numFmtId="165" fontId="4" fillId="0" borderId="49" xfId="0" applyNumberFormat="1" applyFont="1" applyBorder="1" applyProtection="1"/>
    <xf numFmtId="165" fontId="4" fillId="0" borderId="50" xfId="0" applyNumberFormat="1" applyFont="1" applyBorder="1" applyProtection="1"/>
    <xf numFmtId="165" fontId="4" fillId="0" borderId="51" xfId="0" applyNumberFormat="1" applyFont="1" applyBorder="1" applyProtection="1"/>
    <xf numFmtId="0" fontId="10" fillId="0" borderId="0" xfId="0" applyFont="1" applyBorder="1" applyProtection="1"/>
    <xf numFmtId="0" fontId="5" fillId="0" borderId="0" xfId="0" applyFont="1" applyBorder="1" applyAlignment="1" applyProtection="1">
      <alignment horizontal="center"/>
    </xf>
    <xf numFmtId="0" fontId="11" fillId="0" borderId="0" xfId="0" applyFont="1" applyFill="1" applyBorder="1" applyProtection="1"/>
    <xf numFmtId="0" fontId="4" fillId="0" borderId="0" xfId="0" applyFont="1" applyFill="1" applyBorder="1" applyProtection="1"/>
    <xf numFmtId="168" fontId="4" fillId="0" borderId="0" xfId="0" applyNumberFormat="1" applyFont="1" applyFill="1" applyBorder="1" applyProtection="1"/>
    <xf numFmtId="0" fontId="5" fillId="0" borderId="0" xfId="0" applyFont="1" applyProtection="1">
      <protection locked="0"/>
    </xf>
    <xf numFmtId="0" fontId="4" fillId="0" borderId="0" xfId="0" applyFont="1" applyBorder="1" applyProtection="1"/>
    <xf numFmtId="168" fontId="4" fillId="0" borderId="0" xfId="0" applyNumberFormat="1" applyFont="1" applyBorder="1" applyProtection="1"/>
    <xf numFmtId="0" fontId="11" fillId="0" borderId="0" xfId="0" applyFont="1" applyBorder="1" applyAlignment="1" applyProtection="1">
      <alignment horizontal="left"/>
    </xf>
    <xf numFmtId="0" fontId="11" fillId="0" borderId="0" xfId="0" applyFont="1" applyBorder="1" applyAlignment="1" applyProtection="1">
      <alignment horizontal="right"/>
    </xf>
    <xf numFmtId="166" fontId="5" fillId="0" borderId="0" xfId="1" applyNumberFormat="1" applyFont="1" applyProtection="1"/>
    <xf numFmtId="0" fontId="5" fillId="0" borderId="0" xfId="0" applyFont="1" applyAlignment="1" applyProtection="1">
      <alignment horizontal="center"/>
    </xf>
    <xf numFmtId="0" fontId="5" fillId="0" borderId="0" xfId="0" applyFont="1" applyProtection="1"/>
    <xf numFmtId="0" fontId="11" fillId="0" borderId="0" xfId="0" applyFont="1" applyBorder="1" applyAlignment="1">
      <alignment horizontal="right"/>
    </xf>
    <xf numFmtId="0" fontId="5" fillId="0" borderId="0" xfId="0" applyFont="1" applyAlignment="1" applyProtection="1">
      <alignment horizontal="center"/>
      <protection locked="0"/>
    </xf>
    <xf numFmtId="0" fontId="4" fillId="3" borderId="35"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0" borderId="14" xfId="0" applyFont="1" applyBorder="1" applyAlignment="1">
      <alignment horizontal="center"/>
    </xf>
    <xf numFmtId="0" fontId="4" fillId="0" borderId="11" xfId="0" applyFont="1" applyBorder="1" applyAlignment="1">
      <alignment horizontal="center"/>
    </xf>
    <xf numFmtId="0" fontId="4" fillId="2" borderId="12" xfId="0" applyFont="1" applyFill="1" applyBorder="1" applyAlignment="1" applyProtection="1">
      <alignment horizontal="left" indent="1"/>
      <protection locked="0"/>
    </xf>
    <xf numFmtId="0" fontId="4" fillId="0" borderId="13" xfId="0" applyNumberFormat="1" applyFont="1" applyBorder="1" applyAlignment="1" applyProtection="1">
      <alignment horizontal="center"/>
      <protection locked="0"/>
    </xf>
    <xf numFmtId="165" fontId="4" fillId="0" borderId="13" xfId="0" applyNumberFormat="1" applyFont="1" applyBorder="1" applyAlignment="1">
      <alignment horizontal="right"/>
    </xf>
    <xf numFmtId="165" fontId="4" fillId="0" borderId="14" xfId="0" applyNumberFormat="1" applyFont="1" applyBorder="1" applyAlignment="1">
      <alignment horizontal="right"/>
    </xf>
    <xf numFmtId="165" fontId="4" fillId="0" borderId="12" xfId="0" applyNumberFormat="1" applyFont="1" applyBorder="1" applyAlignment="1">
      <alignment horizontal="right"/>
    </xf>
    <xf numFmtId="165" fontId="4" fillId="0" borderId="0" xfId="0" applyNumberFormat="1" applyFont="1" applyBorder="1" applyAlignment="1">
      <alignment horizontal="right"/>
    </xf>
    <xf numFmtId="165" fontId="4" fillId="0" borderId="16" xfId="0" applyNumberFormat="1" applyFont="1" applyBorder="1" applyAlignment="1">
      <alignment horizontal="right"/>
    </xf>
    <xf numFmtId="0" fontId="5" fillId="2" borderId="12" xfId="0" applyFont="1" applyFill="1" applyBorder="1" applyAlignment="1" applyProtection="1">
      <alignment horizontal="left" indent="1"/>
      <protection locked="0"/>
    </xf>
    <xf numFmtId="0" fontId="5" fillId="0" borderId="13" xfId="0" applyNumberFormat="1" applyFont="1" applyBorder="1" applyAlignment="1" applyProtection="1">
      <alignment horizontal="center"/>
      <protection locked="0"/>
    </xf>
    <xf numFmtId="165" fontId="5" fillId="2" borderId="13" xfId="0" applyNumberFormat="1" applyFont="1" applyFill="1" applyBorder="1" applyAlignment="1" applyProtection="1">
      <alignment horizontal="right"/>
      <protection locked="0"/>
    </xf>
    <xf numFmtId="165" fontId="5" fillId="2" borderId="14" xfId="0" applyNumberFormat="1" applyFont="1" applyFill="1" applyBorder="1" applyAlignment="1" applyProtection="1">
      <alignment horizontal="right"/>
      <protection locked="0"/>
    </xf>
    <xf numFmtId="165" fontId="5" fillId="2" borderId="12" xfId="0" applyNumberFormat="1" applyFont="1" applyFill="1" applyBorder="1" applyAlignment="1" applyProtection="1">
      <alignment horizontal="right"/>
      <protection locked="0"/>
    </xf>
    <xf numFmtId="165" fontId="5" fillId="2" borderId="0" xfId="0" applyNumberFormat="1" applyFont="1" applyFill="1" applyBorder="1" applyAlignment="1" applyProtection="1">
      <alignment horizontal="right"/>
      <protection locked="0"/>
    </xf>
    <xf numFmtId="165" fontId="5" fillId="2" borderId="16" xfId="0" applyNumberFormat="1" applyFont="1" applyFill="1" applyBorder="1" applyAlignment="1" applyProtection="1">
      <alignment horizontal="right"/>
      <protection locked="0"/>
    </xf>
    <xf numFmtId="0" fontId="8" fillId="0" borderId="12" xfId="0" applyFont="1" applyFill="1" applyBorder="1" applyAlignment="1">
      <alignment horizontal="left" vertical="top" wrapText="1" indent="3"/>
    </xf>
    <xf numFmtId="168" fontId="5" fillId="0" borderId="11" xfId="0" applyNumberFormat="1" applyFont="1" applyBorder="1"/>
    <xf numFmtId="0" fontId="5" fillId="2" borderId="16" xfId="0" applyFont="1" applyFill="1" applyBorder="1" applyAlignment="1" applyProtection="1">
      <alignment horizontal="left" indent="1"/>
      <protection locked="0"/>
    </xf>
    <xf numFmtId="0" fontId="4" fillId="2" borderId="16" xfId="0" applyFont="1" applyFill="1" applyBorder="1" applyAlignment="1" applyProtection="1">
      <alignment horizontal="left" indent="1"/>
      <protection locked="0"/>
    </xf>
    <xf numFmtId="0" fontId="4" fillId="0" borderId="12" xfId="0" applyFont="1" applyBorder="1" applyAlignment="1" applyProtection="1">
      <alignment horizontal="left"/>
    </xf>
    <xf numFmtId="165" fontId="4" fillId="0" borderId="24" xfId="0" applyNumberFormat="1" applyFont="1" applyBorder="1" applyAlignment="1" applyProtection="1">
      <alignment horizontal="right"/>
    </xf>
    <xf numFmtId="165" fontId="4" fillId="0" borderId="55" xfId="0" applyNumberFormat="1" applyFont="1" applyBorder="1" applyAlignment="1" applyProtection="1">
      <alignment horizontal="right"/>
    </xf>
    <xf numFmtId="165" fontId="4" fillId="0" borderId="56" xfId="0" applyNumberFormat="1" applyFont="1" applyBorder="1" applyAlignment="1" applyProtection="1">
      <alignment horizontal="right"/>
    </xf>
    <xf numFmtId="165" fontId="4" fillId="0" borderId="27" xfId="0" applyNumberFormat="1" applyFont="1" applyBorder="1" applyAlignment="1" applyProtection="1">
      <alignment horizontal="right"/>
    </xf>
    <xf numFmtId="165" fontId="4" fillId="0" borderId="23" xfId="0" applyNumberFormat="1" applyFont="1" applyBorder="1" applyAlignment="1" applyProtection="1">
      <alignment horizontal="right"/>
    </xf>
    <xf numFmtId="168" fontId="4" fillId="0" borderId="54" xfId="0" applyNumberFormat="1" applyFont="1" applyBorder="1"/>
    <xf numFmtId="168" fontId="4" fillId="0" borderId="57" xfId="0" applyNumberFormat="1" applyFont="1" applyBorder="1"/>
    <xf numFmtId="0" fontId="5" fillId="0" borderId="8" xfId="0" applyFont="1" applyBorder="1" applyProtection="1"/>
    <xf numFmtId="0" fontId="5" fillId="0" borderId="9" xfId="0" applyNumberFormat="1" applyFont="1" applyBorder="1" applyAlignment="1" applyProtection="1">
      <alignment horizontal="center"/>
    </xf>
    <xf numFmtId="165" fontId="5" fillId="0" borderId="9" xfId="0" applyNumberFormat="1" applyFont="1" applyBorder="1" applyProtection="1"/>
    <xf numFmtId="165" fontId="5" fillId="0" borderId="10" xfId="0" applyNumberFormat="1" applyFont="1" applyBorder="1" applyProtection="1"/>
    <xf numFmtId="165" fontId="5" fillId="0" borderId="8" xfId="0" applyNumberFormat="1" applyFont="1" applyBorder="1" applyProtection="1"/>
    <xf numFmtId="165" fontId="5" fillId="0" borderId="1" xfId="0" applyNumberFormat="1" applyFont="1" applyBorder="1" applyProtection="1"/>
    <xf numFmtId="165" fontId="5" fillId="0" borderId="44" xfId="0" applyNumberFormat="1" applyFont="1" applyBorder="1" applyProtection="1"/>
    <xf numFmtId="0" fontId="6" fillId="0" borderId="33" xfId="0" applyFont="1" applyBorder="1" applyProtection="1"/>
    <xf numFmtId="0" fontId="5" fillId="0" borderId="34" xfId="0" applyNumberFormat="1" applyFont="1" applyBorder="1" applyAlignment="1" applyProtection="1">
      <alignment horizontal="center"/>
    </xf>
    <xf numFmtId="165" fontId="5" fillId="0" borderId="34" xfId="0" applyNumberFormat="1" applyFont="1" applyBorder="1" applyProtection="1"/>
    <xf numFmtId="165" fontId="5" fillId="0" borderId="35" xfId="0" applyNumberFormat="1" applyFont="1" applyBorder="1" applyProtection="1"/>
    <xf numFmtId="165" fontId="5" fillId="0" borderId="33" xfId="0" applyNumberFormat="1" applyFont="1" applyBorder="1" applyProtection="1"/>
    <xf numFmtId="165" fontId="5" fillId="0" borderId="36" xfId="0" applyNumberFormat="1" applyFont="1" applyBorder="1" applyProtection="1"/>
    <xf numFmtId="165" fontId="5" fillId="0" borderId="37" xfId="0" applyNumberFormat="1" applyFont="1" applyBorder="1" applyProtection="1"/>
    <xf numFmtId="0" fontId="4" fillId="0" borderId="12" xfId="0" applyFont="1" applyFill="1" applyBorder="1" applyAlignment="1" applyProtection="1">
      <alignment horizontal="left" indent="1"/>
    </xf>
    <xf numFmtId="0" fontId="4" fillId="0" borderId="13" xfId="0" applyNumberFormat="1" applyFont="1" applyBorder="1" applyAlignment="1" applyProtection="1">
      <alignment horizontal="center"/>
    </xf>
    <xf numFmtId="165" fontId="4" fillId="0" borderId="13" xfId="0" applyNumberFormat="1" applyFont="1" applyBorder="1" applyAlignment="1" applyProtection="1">
      <alignment horizontal="right"/>
    </xf>
    <xf numFmtId="165" fontId="4" fillId="0" borderId="14" xfId="0" applyNumberFormat="1" applyFont="1" applyBorder="1" applyAlignment="1" applyProtection="1">
      <alignment horizontal="right"/>
    </xf>
    <xf numFmtId="165" fontId="4" fillId="0" borderId="12" xfId="0" applyNumberFormat="1" applyFont="1" applyBorder="1" applyAlignment="1" applyProtection="1">
      <alignment horizontal="right"/>
    </xf>
    <xf numFmtId="165" fontId="4" fillId="0" borderId="0" xfId="0" applyNumberFormat="1" applyFont="1" applyBorder="1" applyAlignment="1" applyProtection="1">
      <alignment horizontal="right"/>
    </xf>
    <xf numFmtId="165" fontId="4" fillId="0" borderId="16" xfId="0" applyNumberFormat="1" applyFont="1" applyBorder="1" applyAlignment="1" applyProtection="1">
      <alignment horizontal="right"/>
    </xf>
    <xf numFmtId="0" fontId="5" fillId="0" borderId="12" xfId="0" applyFont="1" applyFill="1" applyBorder="1" applyAlignment="1" applyProtection="1">
      <alignment horizontal="left" indent="1"/>
    </xf>
    <xf numFmtId="165" fontId="5" fillId="2" borderId="14" xfId="0" applyNumberFormat="1" applyFont="1" applyFill="1" applyBorder="1" applyProtection="1">
      <protection locked="0"/>
    </xf>
    <xf numFmtId="165" fontId="5" fillId="2" borderId="12" xfId="0" applyNumberFormat="1" applyFont="1" applyFill="1" applyBorder="1" applyProtection="1">
      <protection locked="0"/>
    </xf>
    <xf numFmtId="165" fontId="5" fillId="2" borderId="0" xfId="0" applyNumberFormat="1" applyFont="1" applyFill="1" applyBorder="1" applyProtection="1">
      <protection locked="0"/>
    </xf>
    <xf numFmtId="168" fontId="5" fillId="0" borderId="14" xfId="0" applyNumberFormat="1" applyFont="1" applyFill="1" applyBorder="1"/>
    <xf numFmtId="168" fontId="5" fillId="0" borderId="11" xfId="0" applyNumberFormat="1" applyFont="1" applyFill="1" applyBorder="1"/>
    <xf numFmtId="165" fontId="5" fillId="4" borderId="13" xfId="0" applyNumberFormat="1" applyFont="1" applyFill="1" applyBorder="1" applyProtection="1">
      <protection locked="0"/>
    </xf>
    <xf numFmtId="165" fontId="5" fillId="4" borderId="14" xfId="0" applyNumberFormat="1" applyFont="1" applyFill="1" applyBorder="1" applyProtection="1">
      <protection locked="0"/>
    </xf>
    <xf numFmtId="165" fontId="5" fillId="4" borderId="12" xfId="0" applyNumberFormat="1" applyFont="1" applyFill="1" applyBorder="1" applyProtection="1">
      <protection locked="0"/>
    </xf>
    <xf numFmtId="165" fontId="5" fillId="4" borderId="0" xfId="0" applyNumberFormat="1" applyFont="1" applyFill="1" applyBorder="1" applyProtection="1">
      <protection locked="0"/>
    </xf>
    <xf numFmtId="165" fontId="5" fillId="4" borderId="16" xfId="0" applyNumberFormat="1" applyFont="1" applyFill="1" applyBorder="1" applyProtection="1">
      <protection locked="0"/>
    </xf>
    <xf numFmtId="165" fontId="5" fillId="5" borderId="13" xfId="0" applyNumberFormat="1" applyFont="1" applyFill="1" applyBorder="1" applyProtection="1">
      <protection locked="0"/>
    </xf>
    <xf numFmtId="165" fontId="5" fillId="5" borderId="14" xfId="0" applyNumberFormat="1" applyFont="1" applyFill="1" applyBorder="1" applyProtection="1">
      <protection locked="0"/>
    </xf>
    <xf numFmtId="165" fontId="5" fillId="5" borderId="12" xfId="0" applyNumberFormat="1" applyFont="1" applyFill="1" applyBorder="1" applyProtection="1">
      <protection locked="0"/>
    </xf>
    <xf numFmtId="165" fontId="5" fillId="5" borderId="0" xfId="0" applyNumberFormat="1" applyFont="1" applyFill="1" applyBorder="1" applyProtection="1">
      <protection locked="0"/>
    </xf>
    <xf numFmtId="165" fontId="5" fillId="5" borderId="16" xfId="0" applyNumberFormat="1" applyFont="1" applyFill="1" applyBorder="1" applyProtection="1">
      <protection locked="0"/>
    </xf>
    <xf numFmtId="0" fontId="4" fillId="0" borderId="12" xfId="0" applyFont="1" applyBorder="1" applyAlignment="1">
      <alignment horizontal="left"/>
    </xf>
    <xf numFmtId="165" fontId="4" fillId="0" borderId="24" xfId="0" applyNumberFormat="1" applyFont="1" applyBorder="1"/>
    <xf numFmtId="165" fontId="4" fillId="0" borderId="55" xfId="0" applyNumberFormat="1" applyFont="1" applyBorder="1"/>
    <xf numFmtId="165" fontId="4" fillId="0" borderId="56" xfId="0" applyNumberFormat="1" applyFont="1" applyBorder="1"/>
    <xf numFmtId="165" fontId="4" fillId="0" borderId="27" xfId="0" applyNumberFormat="1" applyFont="1" applyBorder="1"/>
    <xf numFmtId="165" fontId="4" fillId="0" borderId="23" xfId="0" applyNumberFormat="1" applyFont="1" applyBorder="1"/>
    <xf numFmtId="165" fontId="4" fillId="0" borderId="16" xfId="0" applyNumberFormat="1" applyFont="1" applyBorder="1"/>
    <xf numFmtId="168" fontId="4" fillId="0" borderId="14" xfId="0" applyNumberFormat="1" applyFont="1" applyBorder="1"/>
    <xf numFmtId="168" fontId="4" fillId="0" borderId="11" xfId="0" applyNumberFormat="1" applyFont="1" applyBorder="1"/>
    <xf numFmtId="0" fontId="4" fillId="0" borderId="42" xfId="0" applyFont="1" applyBorder="1"/>
    <xf numFmtId="0" fontId="5" fillId="0" borderId="43" xfId="0" applyNumberFormat="1" applyFont="1" applyBorder="1" applyAlignment="1" applyProtection="1">
      <alignment horizontal="center"/>
      <protection locked="0"/>
    </xf>
    <xf numFmtId="165" fontId="4" fillId="0" borderId="43" xfId="0" applyNumberFormat="1" applyFont="1" applyFill="1" applyBorder="1"/>
    <xf numFmtId="165" fontId="4" fillId="0" borderId="48" xfId="0" applyNumberFormat="1" applyFont="1" applyBorder="1"/>
    <xf numFmtId="165" fontId="4" fillId="0" borderId="42" xfId="0" applyNumberFormat="1" applyFont="1" applyBorder="1"/>
    <xf numFmtId="165" fontId="4" fillId="0" borderId="43" xfId="0" applyNumberFormat="1" applyFont="1" applyBorder="1"/>
    <xf numFmtId="165" fontId="4" fillId="0" borderId="49" xfId="0" applyNumberFormat="1" applyFont="1" applyBorder="1"/>
    <xf numFmtId="165" fontId="4" fillId="0" borderId="50" xfId="0" applyNumberFormat="1" applyFont="1" applyBorder="1"/>
    <xf numFmtId="168" fontId="4" fillId="0" borderId="58" xfId="0" applyNumberFormat="1" applyFont="1" applyBorder="1"/>
    <xf numFmtId="168" fontId="4" fillId="0" borderId="59" xfId="0" applyNumberFormat="1" applyFont="1" applyBorder="1"/>
    <xf numFmtId="0" fontId="5" fillId="0" borderId="0" xfId="0" applyFont="1" applyBorder="1" applyAlignment="1" applyProtection="1">
      <alignment horizontal="center"/>
      <protection locked="0"/>
    </xf>
    <xf numFmtId="0" fontId="11" fillId="0" borderId="0" xfId="0" applyFont="1" applyFill="1" applyBorder="1" applyProtection="1">
      <protection locked="0"/>
    </xf>
    <xf numFmtId="168" fontId="4" fillId="0" borderId="0" xfId="0" applyNumberFormat="1" applyFont="1" applyFill="1" applyBorder="1" applyProtection="1">
      <protection locked="0"/>
    </xf>
    <xf numFmtId="0" fontId="4" fillId="0" borderId="0" xfId="0" applyFont="1" applyBorder="1" applyProtection="1">
      <protection locked="0"/>
    </xf>
    <xf numFmtId="168" fontId="4" fillId="0" borderId="0" xfId="0" applyNumberFormat="1" applyFont="1" applyBorder="1" applyProtection="1">
      <protection locked="0"/>
    </xf>
    <xf numFmtId="0" fontId="11" fillId="0" borderId="0" xfId="0" applyFont="1" applyBorder="1" applyAlignment="1" applyProtection="1">
      <alignment horizontal="center"/>
      <protection locked="0"/>
    </xf>
    <xf numFmtId="0" fontId="11" fillId="0" borderId="0" xfId="0" applyFont="1" applyBorder="1" applyAlignment="1" applyProtection="1">
      <alignment horizontal="right"/>
      <protection locked="0"/>
    </xf>
    <xf numFmtId="166" fontId="5" fillId="0" borderId="0" xfId="1" applyNumberFormat="1" applyFont="1" applyProtection="1">
      <protection locked="0"/>
    </xf>
    <xf numFmtId="0" fontId="5" fillId="0" borderId="9" xfId="0" applyFont="1" applyFill="1" applyBorder="1" applyAlignment="1">
      <alignment horizontal="center" vertical="center"/>
    </xf>
    <xf numFmtId="0" fontId="5" fillId="0" borderId="34" xfId="0" applyFont="1" applyBorder="1" applyAlignment="1">
      <alignment horizontal="center"/>
    </xf>
    <xf numFmtId="168" fontId="4" fillId="0" borderId="35" xfId="0" applyNumberFormat="1" applyFont="1" applyBorder="1" applyAlignment="1">
      <alignment horizontal="center"/>
    </xf>
    <xf numFmtId="0" fontId="4" fillId="0" borderId="37" xfId="0" applyFont="1" applyBorder="1" applyAlignment="1">
      <alignment horizontal="center"/>
    </xf>
    <xf numFmtId="0" fontId="5" fillId="0" borderId="12" xfId="0" applyNumberFormat="1" applyFont="1" applyBorder="1" applyAlignment="1">
      <alignment horizontal="left" indent="1"/>
    </xf>
    <xf numFmtId="0" fontId="5" fillId="0" borderId="13" xfId="0" applyFont="1" applyFill="1" applyBorder="1" applyAlignment="1">
      <alignment horizontal="center"/>
    </xf>
    <xf numFmtId="165" fontId="5" fillId="0" borderId="15" xfId="0" applyNumberFormat="1" applyFont="1" applyFill="1" applyBorder="1" applyProtection="1"/>
    <xf numFmtId="165" fontId="5" fillId="0" borderId="16" xfId="0" applyNumberFormat="1" applyFont="1" applyFill="1" applyBorder="1" applyProtection="1"/>
    <xf numFmtId="165" fontId="5" fillId="0" borderId="17" xfId="0" applyNumberFormat="1" applyFont="1" applyFill="1" applyBorder="1" applyProtection="1"/>
    <xf numFmtId="165" fontId="5" fillId="0" borderId="0" xfId="0" applyNumberFormat="1" applyFont="1" applyFill="1" applyBorder="1" applyProtection="1"/>
    <xf numFmtId="0" fontId="5" fillId="0" borderId="12" xfId="0" applyNumberFormat="1" applyFont="1" applyFill="1" applyBorder="1" applyAlignment="1">
      <alignment horizontal="left" indent="1"/>
    </xf>
    <xf numFmtId="165" fontId="5" fillId="0" borderId="17" xfId="0" applyNumberFormat="1" applyFont="1" applyBorder="1"/>
    <xf numFmtId="0" fontId="5" fillId="0" borderId="13" xfId="0" applyFont="1" applyBorder="1" applyAlignment="1">
      <alignment horizontal="center"/>
    </xf>
    <xf numFmtId="165" fontId="5" fillId="2" borderId="13" xfId="1" applyNumberFormat="1" applyFont="1" applyFill="1" applyBorder="1" applyProtection="1">
      <protection locked="0"/>
    </xf>
    <xf numFmtId="165" fontId="5" fillId="2" borderId="14" xfId="1" applyNumberFormat="1" applyFont="1" applyFill="1" applyBorder="1" applyProtection="1">
      <protection locked="0"/>
    </xf>
    <xf numFmtId="165" fontId="5" fillId="2" borderId="12" xfId="1" applyNumberFormat="1" applyFont="1" applyFill="1" applyBorder="1" applyProtection="1">
      <protection locked="0"/>
    </xf>
    <xf numFmtId="165" fontId="5" fillId="2" borderId="0" xfId="1" applyNumberFormat="1" applyFont="1" applyFill="1" applyBorder="1" applyProtection="1">
      <protection locked="0"/>
    </xf>
    <xf numFmtId="165" fontId="5" fillId="2" borderId="16" xfId="1" applyNumberFormat="1" applyFont="1" applyFill="1" applyBorder="1" applyProtection="1">
      <protection locked="0"/>
    </xf>
    <xf numFmtId="0" fontId="4" fillId="0" borderId="46" xfId="0" applyNumberFormat="1" applyFont="1" applyBorder="1" applyAlignment="1">
      <alignment horizontal="left" vertical="top" wrapText="1"/>
    </xf>
    <xf numFmtId="0" fontId="5" fillId="0" borderId="18" xfId="0" applyFont="1" applyBorder="1" applyAlignment="1">
      <alignment horizontal="center" vertical="top"/>
    </xf>
    <xf numFmtId="165" fontId="4" fillId="0" borderId="18" xfId="0" applyNumberFormat="1" applyFont="1" applyBorder="1" applyAlignment="1">
      <alignment vertical="top"/>
    </xf>
    <xf numFmtId="165" fontId="4" fillId="0" borderId="47" xfId="0" applyNumberFormat="1" applyFont="1" applyBorder="1" applyAlignment="1">
      <alignment vertical="top"/>
    </xf>
    <xf numFmtId="165" fontId="4" fillId="0" borderId="46" xfId="0" applyNumberFormat="1" applyFont="1" applyBorder="1" applyAlignment="1">
      <alignment vertical="top"/>
    </xf>
    <xf numFmtId="165" fontId="4" fillId="0" borderId="20" xfId="0" applyNumberFormat="1" applyFont="1" applyBorder="1" applyAlignment="1">
      <alignment vertical="top"/>
    </xf>
    <xf numFmtId="0" fontId="5" fillId="0" borderId="12" xfId="0" applyNumberFormat="1" applyFont="1" applyBorder="1"/>
    <xf numFmtId="0" fontId="9" fillId="0" borderId="13" xfId="0" applyFont="1" applyBorder="1" applyAlignment="1">
      <alignment horizontal="center"/>
    </xf>
    <xf numFmtId="0" fontId="4" fillId="0" borderId="46" xfId="0" applyNumberFormat="1" applyFont="1" applyBorder="1" applyAlignment="1">
      <alignment vertical="top"/>
    </xf>
    <xf numFmtId="0" fontId="4" fillId="0" borderId="12" xfId="0" applyNumberFormat="1" applyFont="1" applyBorder="1"/>
    <xf numFmtId="165" fontId="5" fillId="0" borderId="13" xfId="0" applyNumberFormat="1" applyFont="1" applyFill="1" applyBorder="1" applyProtection="1">
      <protection locked="0"/>
    </xf>
    <xf numFmtId="165" fontId="5" fillId="0" borderId="14" xfId="0" applyNumberFormat="1" applyFont="1" applyFill="1" applyBorder="1" applyProtection="1">
      <protection locked="0"/>
    </xf>
    <xf numFmtId="165" fontId="5" fillId="0" borderId="12" xfId="0" applyNumberFormat="1" applyFont="1" applyFill="1" applyBorder="1" applyProtection="1">
      <protection locked="0"/>
    </xf>
    <xf numFmtId="165" fontId="5" fillId="0" borderId="0" xfId="0" applyNumberFormat="1" applyFont="1" applyFill="1" applyBorder="1" applyProtection="1">
      <protection locked="0"/>
    </xf>
    <xf numFmtId="165" fontId="5" fillId="0" borderId="16" xfId="0" applyNumberFormat="1" applyFont="1" applyFill="1" applyBorder="1" applyProtection="1">
      <protection locked="0"/>
    </xf>
    <xf numFmtId="165" fontId="4" fillId="2" borderId="12" xfId="1" applyNumberFormat="1" applyFont="1" applyFill="1" applyBorder="1" applyProtection="1">
      <protection locked="0"/>
    </xf>
    <xf numFmtId="165" fontId="4" fillId="2" borderId="13" xfId="1" applyNumberFormat="1" applyFont="1" applyFill="1" applyBorder="1" applyProtection="1">
      <protection locked="0"/>
    </xf>
    <xf numFmtId="165" fontId="4" fillId="2" borderId="14" xfId="1" applyNumberFormat="1" applyFont="1" applyFill="1" applyBorder="1" applyProtection="1">
      <protection locked="0"/>
    </xf>
    <xf numFmtId="165" fontId="4" fillId="2" borderId="16" xfId="1" applyNumberFormat="1" applyFont="1" applyFill="1" applyBorder="1" applyProtection="1">
      <protection locked="0"/>
    </xf>
    <xf numFmtId="165" fontId="4" fillId="0" borderId="24" xfId="0" applyNumberFormat="1" applyFont="1" applyBorder="1" applyAlignment="1">
      <alignment vertical="top"/>
    </xf>
    <xf numFmtId="165" fontId="4" fillId="0" borderId="55" xfId="0" applyNumberFormat="1" applyFont="1" applyBorder="1" applyAlignment="1">
      <alignment vertical="top"/>
    </xf>
    <xf numFmtId="165" fontId="4" fillId="0" borderId="56" xfId="0" applyNumberFormat="1" applyFont="1" applyBorder="1" applyAlignment="1">
      <alignment vertical="top"/>
    </xf>
    <xf numFmtId="165" fontId="4" fillId="0" borderId="23" xfId="0" applyNumberFormat="1" applyFont="1" applyBorder="1" applyAlignment="1">
      <alignment vertical="top"/>
    </xf>
    <xf numFmtId="0" fontId="4" fillId="0" borderId="12" xfId="0" applyNumberFormat="1" applyFont="1" applyBorder="1" applyAlignment="1">
      <alignment wrapText="1"/>
    </xf>
    <xf numFmtId="0" fontId="5" fillId="0" borderId="12" xfId="0" applyNumberFormat="1" applyFont="1" applyBorder="1" applyAlignment="1">
      <alignment horizontal="left" wrapText="1" indent="1"/>
    </xf>
    <xf numFmtId="0" fontId="4" fillId="0" borderId="50" xfId="0" applyNumberFormat="1" applyFont="1" applyBorder="1"/>
    <xf numFmtId="0" fontId="5" fillId="0" borderId="43" xfId="0" applyFont="1" applyBorder="1" applyAlignment="1">
      <alignment horizontal="center"/>
    </xf>
    <xf numFmtId="165" fontId="4" fillId="0" borderId="48" xfId="0" applyNumberFormat="1" applyFont="1" applyFill="1" applyBorder="1"/>
    <xf numFmtId="165" fontId="4" fillId="0" borderId="42" xfId="0" applyNumberFormat="1" applyFont="1" applyFill="1" applyBorder="1"/>
    <xf numFmtId="0" fontId="10" fillId="0" borderId="0" xfId="0" applyNumberFormat="1" applyFont="1" applyBorder="1" applyProtection="1"/>
    <xf numFmtId="0" fontId="11" fillId="0" borderId="0" xfId="0" applyFont="1" applyBorder="1"/>
    <xf numFmtId="0" fontId="11" fillId="0" borderId="0" xfId="0" applyNumberFormat="1" applyFont="1" applyBorder="1" applyProtection="1"/>
    <xf numFmtId="0" fontId="11" fillId="0" borderId="12" xfId="0" applyFont="1" applyBorder="1" applyAlignment="1" applyProtection="1">
      <alignment horizontal="right"/>
    </xf>
    <xf numFmtId="0" fontId="5" fillId="0" borderId="0" xfId="0" applyFont="1" applyBorder="1" applyProtection="1"/>
    <xf numFmtId="168" fontId="5" fillId="0" borderId="0" xfId="0" applyNumberFormat="1" applyFont="1" applyBorder="1" applyProtection="1"/>
    <xf numFmtId="168" fontId="5" fillId="0" borderId="0" xfId="0" applyNumberFormat="1" applyFont="1"/>
    <xf numFmtId="43" fontId="5" fillId="0" borderId="0" xfId="1" applyFont="1" applyBorder="1"/>
    <xf numFmtId="0" fontId="6" fillId="0" borderId="12" xfId="0" applyFont="1" applyBorder="1"/>
    <xf numFmtId="165" fontId="4" fillId="0" borderId="34" xfId="0" applyNumberFormat="1" applyFont="1" applyBorder="1" applyAlignment="1">
      <alignment horizontal="center"/>
    </xf>
    <xf numFmtId="165" fontId="4" fillId="0" borderId="36" xfId="0" applyNumberFormat="1" applyFont="1" applyBorder="1" applyAlignment="1">
      <alignment horizontal="center"/>
    </xf>
    <xf numFmtId="165" fontId="4" fillId="0" borderId="33" xfId="0" applyNumberFormat="1" applyFont="1" applyBorder="1" applyAlignment="1">
      <alignment horizontal="center"/>
    </xf>
    <xf numFmtId="165" fontId="4" fillId="0" borderId="35" xfId="0" applyNumberFormat="1" applyFont="1" applyBorder="1" applyAlignment="1">
      <alignment horizontal="center"/>
    </xf>
    <xf numFmtId="165" fontId="4" fillId="0" borderId="13" xfId="0" applyNumberFormat="1" applyFont="1" applyBorder="1" applyAlignment="1">
      <alignment horizontal="center"/>
    </xf>
    <xf numFmtId="165" fontId="4" fillId="0" borderId="0" xfId="0" applyNumberFormat="1" applyFont="1" applyBorder="1" applyAlignment="1">
      <alignment horizontal="center"/>
    </xf>
    <xf numFmtId="165" fontId="4" fillId="0" borderId="12" xfId="0" applyNumberFormat="1" applyFont="1" applyBorder="1" applyAlignment="1">
      <alignment horizontal="center"/>
    </xf>
    <xf numFmtId="165" fontId="4" fillId="0" borderId="14" xfId="0" applyNumberFormat="1" applyFont="1" applyBorder="1" applyAlignment="1">
      <alignment horizontal="center"/>
    </xf>
    <xf numFmtId="0" fontId="5" fillId="0" borderId="12" xfId="0" applyFont="1" applyBorder="1" applyAlignment="1">
      <alignment horizontal="left" indent="1"/>
    </xf>
    <xf numFmtId="165" fontId="5" fillId="0" borderId="0" xfId="0" applyNumberFormat="1" applyFont="1" applyFill="1" applyBorder="1" applyAlignment="1">
      <alignment horizontal="right"/>
    </xf>
    <xf numFmtId="43" fontId="5" fillId="0" borderId="0" xfId="1" applyFont="1" applyFill="1" applyBorder="1" applyAlignment="1">
      <alignment horizontal="right"/>
    </xf>
    <xf numFmtId="43" fontId="5" fillId="0" borderId="0" xfId="0" applyNumberFormat="1" applyFont="1" applyAlignment="1">
      <alignment horizontal="right"/>
    </xf>
    <xf numFmtId="0" fontId="5" fillId="0" borderId="0" xfId="0" applyFont="1" applyAlignment="1">
      <alignment horizontal="right"/>
    </xf>
    <xf numFmtId="165" fontId="5" fillId="0" borderId="12" xfId="1" applyNumberFormat="1" applyFont="1" applyBorder="1" applyAlignment="1">
      <alignment horizontal="right"/>
    </xf>
    <xf numFmtId="165" fontId="5" fillId="0" borderId="14" xfId="1" applyNumberFormat="1" applyFont="1" applyBorder="1" applyAlignment="1">
      <alignment horizontal="right"/>
    </xf>
    <xf numFmtId="0" fontId="5" fillId="0" borderId="0" xfId="0" applyFont="1" applyFill="1" applyAlignment="1">
      <alignment horizontal="right"/>
    </xf>
    <xf numFmtId="165" fontId="4" fillId="0" borderId="24" xfId="0" applyNumberFormat="1" applyFont="1" applyFill="1" applyBorder="1" applyAlignment="1">
      <alignment horizontal="right"/>
    </xf>
    <xf numFmtId="165" fontId="4" fillId="0" borderId="27" xfId="0" applyNumberFormat="1" applyFont="1" applyFill="1" applyBorder="1"/>
    <xf numFmtId="165" fontId="4" fillId="0" borderId="56" xfId="0" applyNumberFormat="1" applyFont="1" applyFill="1" applyBorder="1"/>
    <xf numFmtId="165" fontId="4" fillId="0" borderId="55" xfId="0" applyNumberFormat="1" applyFont="1" applyFill="1" applyBorder="1"/>
    <xf numFmtId="165" fontId="5" fillId="0" borderId="13" xfId="1" applyNumberFormat="1" applyFont="1" applyBorder="1"/>
    <xf numFmtId="165" fontId="5" fillId="0" borderId="0" xfId="0" applyNumberFormat="1" applyFont="1" applyFill="1" applyBorder="1" applyAlignment="1" applyProtection="1">
      <alignment horizontal="right"/>
    </xf>
    <xf numFmtId="165" fontId="4" fillId="0" borderId="24" xfId="0" applyNumberFormat="1" applyFont="1" applyFill="1" applyBorder="1" applyAlignment="1">
      <alignment horizontal="center"/>
    </xf>
    <xf numFmtId="165" fontId="4" fillId="0" borderId="55" xfId="0" applyNumberFormat="1" applyFont="1" applyFill="1" applyBorder="1" applyAlignment="1">
      <alignment horizontal="right"/>
    </xf>
    <xf numFmtId="165" fontId="4" fillId="0" borderId="56" xfId="0" applyNumberFormat="1" applyFont="1" applyFill="1" applyBorder="1" applyAlignment="1">
      <alignment horizontal="right"/>
    </xf>
    <xf numFmtId="165" fontId="4" fillId="0" borderId="27" xfId="0" applyNumberFormat="1" applyFont="1" applyFill="1" applyBorder="1" applyAlignment="1">
      <alignment horizontal="right"/>
    </xf>
    <xf numFmtId="165" fontId="4" fillId="0" borderId="43" xfId="0" applyNumberFormat="1" applyFont="1" applyBorder="1" applyAlignment="1">
      <alignment horizontal="center"/>
    </xf>
    <xf numFmtId="165" fontId="4" fillId="0" borderId="48" xfId="0" applyNumberFormat="1" applyFont="1" applyBorder="1" applyAlignment="1">
      <alignment horizontal="right"/>
    </xf>
    <xf numFmtId="165" fontId="4" fillId="0" borderId="42" xfId="0" applyNumberFormat="1" applyFont="1" applyBorder="1" applyAlignment="1">
      <alignment horizontal="right"/>
    </xf>
    <xf numFmtId="165" fontId="4" fillId="0" borderId="43" xfId="0" applyNumberFormat="1" applyFont="1" applyBorder="1" applyAlignment="1">
      <alignment horizontal="right"/>
    </xf>
    <xf numFmtId="165" fontId="4" fillId="0" borderId="49" xfId="0" applyNumberFormat="1" applyFont="1" applyBorder="1" applyAlignment="1">
      <alignment horizontal="right"/>
    </xf>
    <xf numFmtId="165" fontId="4" fillId="0" borderId="15" xfId="0" applyNumberFormat="1" applyFont="1" applyFill="1" applyBorder="1" applyProtection="1"/>
    <xf numFmtId="165" fontId="4" fillId="0" borderId="16" xfId="0" applyNumberFormat="1" applyFont="1" applyFill="1" applyBorder="1" applyProtection="1"/>
    <xf numFmtId="165" fontId="4" fillId="0" borderId="17" xfId="0" applyNumberFormat="1" applyFont="1" applyFill="1" applyBorder="1" applyProtection="1"/>
    <xf numFmtId="165" fontId="4" fillId="0" borderId="0" xfId="0" applyNumberFormat="1" applyFont="1" applyFill="1" applyBorder="1" applyProtection="1"/>
    <xf numFmtId="0" fontId="5" fillId="0" borderId="12" xfId="0" applyNumberFormat="1" applyFont="1" applyFill="1" applyBorder="1" applyAlignment="1" applyProtection="1">
      <alignment horizontal="left" indent="2"/>
    </xf>
    <xf numFmtId="165" fontId="5" fillId="2" borderId="17" xfId="1" applyNumberFormat="1" applyFont="1" applyFill="1" applyBorder="1" applyProtection="1">
      <protection locked="0"/>
    </xf>
    <xf numFmtId="165" fontId="4" fillId="0" borderId="14" xfId="0" applyNumberFormat="1" applyFont="1" applyFill="1" applyBorder="1" applyProtection="1"/>
    <xf numFmtId="165" fontId="4" fillId="0" borderId="12" xfId="0" applyNumberFormat="1" applyFont="1" applyFill="1" applyBorder="1" applyProtection="1"/>
    <xf numFmtId="165" fontId="4" fillId="2" borderId="13" xfId="0" applyNumberFormat="1" applyFont="1" applyFill="1" applyBorder="1" applyProtection="1">
      <protection locked="0"/>
    </xf>
    <xf numFmtId="165" fontId="4" fillId="2" borderId="14" xfId="0" applyNumberFormat="1" applyFont="1" applyFill="1" applyBorder="1" applyProtection="1">
      <protection locked="0"/>
    </xf>
    <xf numFmtId="165" fontId="4" fillId="2" borderId="12" xfId="0" applyNumberFormat="1" applyFont="1" applyFill="1" applyBorder="1" applyProtection="1">
      <protection locked="0"/>
    </xf>
    <xf numFmtId="165" fontId="4" fillId="2" borderId="0" xfId="0" applyNumberFormat="1" applyFont="1" applyFill="1" applyBorder="1" applyProtection="1">
      <protection locked="0"/>
    </xf>
    <xf numFmtId="165" fontId="4" fillId="2" borderId="28" xfId="0" applyNumberFormat="1" applyFont="1" applyFill="1" applyBorder="1" applyProtection="1">
      <protection locked="0"/>
    </xf>
    <xf numFmtId="165" fontId="4" fillId="2" borderId="29" xfId="0" applyNumberFormat="1" applyFont="1" applyFill="1" applyBorder="1" applyProtection="1">
      <protection locked="0"/>
    </xf>
    <xf numFmtId="165" fontId="4" fillId="2" borderId="31" xfId="0" applyNumberFormat="1" applyFont="1" applyFill="1" applyBorder="1" applyProtection="1">
      <protection locked="0"/>
    </xf>
    <xf numFmtId="0" fontId="4" fillId="0" borderId="42" xfId="0" applyFont="1" applyBorder="1" applyAlignment="1">
      <alignment horizontal="left"/>
    </xf>
    <xf numFmtId="165" fontId="4" fillId="0" borderId="49" xfId="0" applyNumberFormat="1" applyFont="1" applyFill="1" applyBorder="1"/>
    <xf numFmtId="0" fontId="5" fillId="0" borderId="12" xfId="0" applyFont="1" applyBorder="1" applyAlignment="1">
      <alignment horizontal="left" indent="2"/>
    </xf>
    <xf numFmtId="0" fontId="5" fillId="0" borderId="12" xfId="0" applyFont="1" applyFill="1" applyBorder="1" applyAlignment="1">
      <alignment horizontal="left" indent="2"/>
    </xf>
    <xf numFmtId="0" fontId="4" fillId="0" borderId="12" xfId="0" applyFont="1" applyFill="1" applyBorder="1" applyAlignment="1">
      <alignment horizontal="left" indent="1"/>
    </xf>
    <xf numFmtId="169" fontId="5" fillId="0" borderId="0" xfId="0" applyNumberFormat="1" applyFont="1" applyFill="1"/>
    <xf numFmtId="0" fontId="4" fillId="0" borderId="12" xfId="0" applyFont="1" applyBorder="1" applyAlignment="1">
      <alignment horizontal="left" indent="1"/>
    </xf>
    <xf numFmtId="0" fontId="5" fillId="0" borderId="0" xfId="0" applyFont="1" applyFill="1" applyProtection="1">
      <protection locked="0"/>
    </xf>
    <xf numFmtId="0" fontId="11" fillId="0" borderId="0" xfId="0" quotePrefix="1" applyFont="1" applyBorder="1" applyAlignment="1" applyProtection="1">
      <alignment horizontal="left" wrapText="1"/>
    </xf>
    <xf numFmtId="0" fontId="5" fillId="0" borderId="0" xfId="0" applyFont="1" applyFill="1" applyBorder="1" applyAlignment="1" applyProtection="1">
      <protection locked="0"/>
    </xf>
    <xf numFmtId="0" fontId="5" fillId="0" borderId="0" xfId="0" applyFont="1" applyBorder="1" applyAlignment="1" applyProtection="1">
      <protection locked="0"/>
    </xf>
    <xf numFmtId="170" fontId="11" fillId="0" borderId="0" xfId="1" applyNumberFormat="1" applyFont="1" applyBorder="1" applyAlignment="1">
      <alignment horizontal="right"/>
    </xf>
    <xf numFmtId="170" fontId="5" fillId="0" borderId="0" xfId="1" applyNumberFormat="1" applyFont="1"/>
    <xf numFmtId="170" fontId="5" fillId="0" borderId="0" xfId="1" applyNumberFormat="1" applyFont="1" applyFill="1"/>
    <xf numFmtId="0" fontId="4" fillId="0" borderId="13" xfId="0" applyFont="1" applyBorder="1" applyAlignment="1">
      <alignment horizontal="center"/>
    </xf>
    <xf numFmtId="165" fontId="4" fillId="0" borderId="0" xfId="0" applyNumberFormat="1" applyFont="1" applyFill="1" applyBorder="1" applyAlignment="1">
      <alignment horizontal="right"/>
    </xf>
    <xf numFmtId="43" fontId="5" fillId="0" borderId="0" xfId="1" applyFont="1" applyFill="1" applyBorder="1" applyAlignment="1">
      <alignment horizontal="left"/>
    </xf>
    <xf numFmtId="0" fontId="5" fillId="0" borderId="0" xfId="0" applyFont="1" applyAlignment="1">
      <alignment horizontal="left"/>
    </xf>
    <xf numFmtId="43" fontId="5" fillId="0" borderId="0" xfId="0" applyNumberFormat="1" applyFont="1" applyAlignment="1">
      <alignment horizontal="left"/>
    </xf>
    <xf numFmtId="165" fontId="4" fillId="0" borderId="12" xfId="1" applyNumberFormat="1" applyFont="1" applyBorder="1" applyAlignment="1">
      <alignment horizontal="right"/>
    </xf>
    <xf numFmtId="165" fontId="4" fillId="0" borderId="14" xfId="1" applyNumberFormat="1" applyFont="1" applyBorder="1" applyAlignment="1">
      <alignment horizontal="right"/>
    </xf>
    <xf numFmtId="165" fontId="4" fillId="0" borderId="24" xfId="0" applyNumberFormat="1" applyFont="1" applyBorder="1" applyAlignment="1">
      <alignment horizontal="right"/>
    </xf>
    <xf numFmtId="165" fontId="4" fillId="0" borderId="26" xfId="0" applyNumberFormat="1" applyFont="1" applyBorder="1" applyAlignment="1">
      <alignment horizontal="right"/>
    </xf>
    <xf numFmtId="165" fontId="4" fillId="0" borderId="40" xfId="0" applyNumberFormat="1" applyFont="1" applyBorder="1" applyAlignment="1">
      <alignment horizontal="right"/>
    </xf>
    <xf numFmtId="165" fontId="4" fillId="0" borderId="60" xfId="0" applyNumberFormat="1" applyFont="1" applyBorder="1" applyAlignment="1">
      <alignment horizontal="right"/>
    </xf>
    <xf numFmtId="0" fontId="5" fillId="0" borderId="9" xfId="0" applyFont="1" applyBorder="1" applyAlignment="1">
      <alignment horizontal="center"/>
    </xf>
    <xf numFmtId="165" fontId="5" fillId="0" borderId="9" xfId="0" applyNumberFormat="1" applyFont="1" applyBorder="1"/>
    <xf numFmtId="165" fontId="5" fillId="0" borderId="9" xfId="1" applyNumberFormat="1" applyFont="1" applyBorder="1"/>
    <xf numFmtId="165" fontId="5" fillId="0" borderId="1" xfId="0" applyNumberFormat="1" applyFont="1" applyBorder="1"/>
    <xf numFmtId="165" fontId="5" fillId="0" borderId="8" xfId="0" applyNumberFormat="1" applyFont="1" applyBorder="1"/>
    <xf numFmtId="165" fontId="5" fillId="0" borderId="10" xfId="0" applyNumberFormat="1" applyFont="1" applyBorder="1"/>
    <xf numFmtId="0" fontId="3" fillId="0" borderId="0" xfId="0" applyFont="1" applyFill="1"/>
    <xf numFmtId="165" fontId="5" fillId="5" borderId="13" xfId="0" applyNumberFormat="1" applyFont="1" applyFill="1" applyBorder="1" applyAlignment="1" applyProtection="1">
      <alignment horizontal="right"/>
      <protection locked="0"/>
    </xf>
    <xf numFmtId="165" fontId="5" fillId="5" borderId="14" xfId="0" applyNumberFormat="1" applyFont="1" applyFill="1" applyBorder="1" applyAlignment="1" applyProtection="1">
      <alignment horizontal="right"/>
      <protection locked="0"/>
    </xf>
    <xf numFmtId="165" fontId="5" fillId="5" borderId="12" xfId="0" applyNumberFormat="1" applyFont="1" applyFill="1" applyBorder="1" applyAlignment="1" applyProtection="1">
      <alignment horizontal="right"/>
      <protection locked="0"/>
    </xf>
    <xf numFmtId="165" fontId="5" fillId="5" borderId="0" xfId="0" applyNumberFormat="1" applyFont="1" applyFill="1" applyBorder="1" applyAlignment="1" applyProtection="1">
      <alignment horizontal="right"/>
      <protection locked="0"/>
    </xf>
    <xf numFmtId="165" fontId="5" fillId="4" borderId="12" xfId="0" applyNumberFormat="1" applyFont="1" applyFill="1" applyBorder="1" applyAlignment="1" applyProtection="1">
      <alignment horizontal="right"/>
      <protection locked="0"/>
    </xf>
    <xf numFmtId="165" fontId="5" fillId="4" borderId="13" xfId="0" applyNumberFormat="1" applyFont="1" applyFill="1" applyBorder="1" applyAlignment="1" applyProtection="1">
      <alignment horizontal="right"/>
      <protection locked="0"/>
    </xf>
    <xf numFmtId="165" fontId="5" fillId="4" borderId="14" xfId="0" applyNumberFormat="1" applyFont="1" applyFill="1" applyBorder="1" applyAlignment="1" applyProtection="1">
      <alignment horizontal="right"/>
      <protection locked="0"/>
    </xf>
    <xf numFmtId="165" fontId="5" fillId="4" borderId="0" xfId="0" applyNumberFormat="1" applyFont="1" applyFill="1" applyBorder="1" applyAlignment="1" applyProtection="1">
      <alignment horizontal="right"/>
      <protection locked="0"/>
    </xf>
    <xf numFmtId="0" fontId="5" fillId="0" borderId="0" xfId="0" applyFont="1" applyBorder="1" applyAlignment="1"/>
    <xf numFmtId="165" fontId="4" fillId="0" borderId="51" xfId="0" applyNumberFormat="1" applyFont="1" applyBorder="1" applyAlignment="1">
      <alignment horizontal="right"/>
    </xf>
    <xf numFmtId="165" fontId="4" fillId="0" borderId="61" xfId="0" applyNumberFormat="1" applyFont="1" applyBorder="1" applyAlignment="1">
      <alignment horizontal="right"/>
    </xf>
    <xf numFmtId="0" fontId="4" fillId="0" borderId="52" xfId="0" applyFont="1" applyBorder="1"/>
    <xf numFmtId="0" fontId="5" fillId="0" borderId="62" xfId="0" applyFont="1" applyBorder="1" applyAlignment="1">
      <alignment horizontal="center"/>
    </xf>
    <xf numFmtId="165" fontId="4" fillId="0" borderId="62" xfId="0" applyNumberFormat="1" applyFont="1" applyBorder="1" applyAlignment="1">
      <alignment horizontal="right"/>
    </xf>
    <xf numFmtId="165" fontId="4" fillId="0" borderId="53" xfId="0" applyNumberFormat="1" applyFont="1" applyBorder="1"/>
    <xf numFmtId="165" fontId="4" fillId="0" borderId="52" xfId="0" applyNumberFormat="1" applyFont="1" applyBorder="1"/>
    <xf numFmtId="165" fontId="4" fillId="0" borderId="62" xfId="0" applyNumberFormat="1" applyFont="1" applyBorder="1"/>
    <xf numFmtId="165" fontId="4" fillId="0" borderId="54" xfId="0" applyNumberFormat="1" applyFont="1" applyBorder="1"/>
    <xf numFmtId="0" fontId="4" fillId="0" borderId="9" xfId="0" applyFont="1" applyFill="1" applyBorder="1" applyAlignment="1">
      <alignment vertical="center"/>
    </xf>
    <xf numFmtId="165" fontId="4" fillId="0" borderId="37" xfId="0" applyNumberFormat="1" applyFont="1" applyBorder="1" applyAlignment="1">
      <alignment horizontal="center"/>
    </xf>
    <xf numFmtId="165" fontId="5" fillId="0" borderId="14" xfId="0" applyNumberFormat="1" applyFont="1" applyFill="1" applyBorder="1"/>
    <xf numFmtId="0" fontId="4" fillId="0" borderId="46" xfId="0" applyFont="1" applyBorder="1"/>
    <xf numFmtId="0" fontId="5" fillId="0" borderId="18" xfId="0" applyFont="1" applyBorder="1" applyAlignment="1">
      <alignment horizontal="center"/>
    </xf>
    <xf numFmtId="165" fontId="4" fillId="0" borderId="18" xfId="0" applyNumberFormat="1" applyFont="1" applyBorder="1"/>
    <xf numFmtId="165" fontId="4" fillId="0" borderId="47" xfId="0" applyNumberFormat="1" applyFont="1" applyBorder="1"/>
    <xf numFmtId="165" fontId="4" fillId="0" borderId="46" xfId="0" applyNumberFormat="1" applyFont="1" applyBorder="1"/>
    <xf numFmtId="165" fontId="4" fillId="0" borderId="22" xfId="0" applyNumberFormat="1" applyFont="1" applyFill="1" applyBorder="1"/>
    <xf numFmtId="165" fontId="4" fillId="0" borderId="20" xfId="0" applyNumberFormat="1" applyFont="1" applyBorder="1"/>
    <xf numFmtId="0" fontId="5" fillId="0" borderId="21" xfId="0" applyFont="1" applyBorder="1" applyAlignment="1">
      <alignment horizontal="center"/>
    </xf>
    <xf numFmtId="165" fontId="4" fillId="0" borderId="40" xfId="0" applyNumberFormat="1" applyFont="1" applyBorder="1"/>
    <xf numFmtId="165" fontId="4" fillId="0" borderId="22" xfId="0" applyNumberFormat="1" applyFont="1" applyBorder="1"/>
    <xf numFmtId="165" fontId="5" fillId="0" borderId="12" xfId="0" applyNumberFormat="1" applyFont="1" applyFill="1" applyBorder="1"/>
    <xf numFmtId="0" fontId="4" fillId="0" borderId="8" xfId="0" applyFont="1" applyBorder="1"/>
    <xf numFmtId="0" fontId="4" fillId="0" borderId="12" xfId="0" applyFont="1" applyFill="1" applyBorder="1"/>
    <xf numFmtId="43" fontId="5" fillId="0" borderId="0" xfId="1" applyFont="1" applyBorder="1" applyProtection="1"/>
    <xf numFmtId="0" fontId="5" fillId="0" borderId="12" xfId="0" applyFont="1" applyFill="1" applyBorder="1" applyAlignment="1">
      <alignment horizontal="left" indent="1"/>
    </xf>
    <xf numFmtId="165" fontId="4" fillId="0" borderId="18" xfId="0" applyNumberFormat="1" applyFont="1" applyFill="1" applyBorder="1"/>
    <xf numFmtId="165" fontId="4" fillId="0" borderId="47" xfId="0" applyNumberFormat="1" applyFont="1" applyFill="1" applyBorder="1"/>
    <xf numFmtId="165" fontId="4" fillId="0" borderId="46" xfId="0" applyNumberFormat="1" applyFont="1" applyFill="1" applyBorder="1"/>
    <xf numFmtId="165" fontId="4" fillId="0" borderId="20" xfId="0" applyNumberFormat="1" applyFont="1" applyFill="1" applyBorder="1"/>
    <xf numFmtId="165" fontId="4" fillId="0" borderId="14" xfId="0" applyNumberFormat="1" applyFont="1" applyFill="1" applyBorder="1"/>
    <xf numFmtId="165" fontId="4" fillId="2" borderId="16" xfId="0" applyNumberFormat="1" applyFont="1" applyFill="1" applyBorder="1" applyProtection="1">
      <protection locked="0"/>
    </xf>
    <xf numFmtId="0" fontId="5" fillId="0" borderId="8" xfId="0" applyFont="1" applyBorder="1" applyAlignment="1">
      <alignment horizontal="left" indent="1"/>
    </xf>
    <xf numFmtId="165" fontId="4" fillId="0" borderId="9" xfId="0" applyNumberFormat="1" applyFont="1" applyFill="1" applyBorder="1"/>
    <xf numFmtId="165" fontId="4" fillId="0" borderId="1" xfId="0" applyNumberFormat="1" applyFont="1" applyFill="1" applyBorder="1"/>
    <xf numFmtId="165" fontId="4" fillId="0" borderId="44" xfId="0" applyNumberFormat="1" applyFont="1" applyFill="1" applyBorder="1"/>
    <xf numFmtId="165" fontId="5" fillId="0" borderId="0" xfId="1" applyNumberFormat="1" applyFont="1" applyBorder="1" applyProtection="1"/>
    <xf numFmtId="0" fontId="5" fillId="0" borderId="13" xfId="0" applyNumberFormat="1" applyFont="1" applyFill="1" applyBorder="1" applyAlignment="1">
      <alignment horizontal="center"/>
    </xf>
    <xf numFmtId="165" fontId="5" fillId="0" borderId="37" xfId="0" applyNumberFormat="1" applyFont="1" applyFill="1" applyBorder="1"/>
    <xf numFmtId="165" fontId="5" fillId="0" borderId="13" xfId="1" applyNumberFormat="1" applyFont="1" applyFill="1" applyBorder="1"/>
    <xf numFmtId="165" fontId="5" fillId="0" borderId="14" xfId="1" applyNumberFormat="1" applyFont="1" applyFill="1" applyBorder="1"/>
    <xf numFmtId="165" fontId="5" fillId="0" borderId="16" xfId="1" applyNumberFormat="1" applyFont="1" applyFill="1" applyBorder="1"/>
    <xf numFmtId="0" fontId="4" fillId="0" borderId="46" xfId="0" applyNumberFormat="1" applyFont="1" applyBorder="1"/>
    <xf numFmtId="0" fontId="5" fillId="0" borderId="18" xfId="0" applyNumberFormat="1" applyFont="1" applyFill="1" applyBorder="1" applyAlignment="1">
      <alignment horizontal="center"/>
    </xf>
    <xf numFmtId="165" fontId="5" fillId="0" borderId="0" xfId="1" applyNumberFormat="1" applyFont="1" applyFill="1" applyBorder="1"/>
    <xf numFmtId="0" fontId="5" fillId="0" borderId="0" xfId="0" applyFont="1" applyAlignment="1">
      <alignment horizontal="center" vertical="center" wrapText="1"/>
    </xf>
    <xf numFmtId="0" fontId="4" fillId="0" borderId="8" xfId="0" applyNumberFormat="1" applyFont="1" applyBorder="1"/>
    <xf numFmtId="0" fontId="5" fillId="0" borderId="9" xfId="0" applyNumberFormat="1" applyFont="1" applyFill="1" applyBorder="1" applyAlignment="1">
      <alignment horizontal="center"/>
    </xf>
    <xf numFmtId="165" fontId="4" fillId="0" borderId="10" xfId="0" applyNumberFormat="1" applyFont="1" applyFill="1" applyBorder="1"/>
    <xf numFmtId="165" fontId="4" fillId="0" borderId="8" xfId="0" applyNumberFormat="1" applyFont="1" applyFill="1" applyBorder="1"/>
    <xf numFmtId="0" fontId="10" fillId="0" borderId="0" xfId="0" applyFont="1"/>
    <xf numFmtId="0" fontId="11" fillId="0" borderId="0" xfId="0" quotePrefix="1" applyFont="1" applyFill="1" applyBorder="1"/>
    <xf numFmtId="0" fontId="13" fillId="0" borderId="0" xfId="0" applyFont="1"/>
    <xf numFmtId="0" fontId="9" fillId="0" borderId="0" xfId="0" applyFont="1" applyFill="1" applyBorder="1"/>
    <xf numFmtId="165" fontId="5" fillId="0" borderId="63" xfId="0" applyNumberFormat="1" applyFont="1" applyFill="1" applyBorder="1"/>
    <xf numFmtId="9" fontId="5" fillId="0" borderId="0" xfId="2" applyFont="1" applyAlignment="1">
      <alignment horizontal="center"/>
    </xf>
    <xf numFmtId="9" fontId="5" fillId="2" borderId="0" xfId="2" applyFont="1" applyFill="1" applyAlignment="1" applyProtection="1">
      <alignment horizontal="center"/>
      <protection locked="0"/>
    </xf>
    <xf numFmtId="0" fontId="9" fillId="0" borderId="0" xfId="0" applyFont="1"/>
    <xf numFmtId="0" fontId="5" fillId="2" borderId="0" xfId="0" applyFont="1" applyFill="1" applyProtection="1">
      <protection locked="0"/>
    </xf>
    <xf numFmtId="0" fontId="9" fillId="2" borderId="0" xfId="0" applyFont="1" applyFill="1" applyProtection="1">
      <protection locked="0"/>
    </xf>
    <xf numFmtId="0" fontId="5" fillId="2" borderId="0" xfId="0" applyFont="1" applyFill="1"/>
    <xf numFmtId="0" fontId="4" fillId="0" borderId="44" xfId="0" applyFont="1" applyFill="1" applyBorder="1" applyAlignment="1">
      <alignment horizontal="left" vertical="center"/>
    </xf>
    <xf numFmtId="0" fontId="4" fillId="0" borderId="16" xfId="0" applyNumberFormat="1" applyFont="1" applyBorder="1"/>
    <xf numFmtId="0" fontId="6" fillId="0" borderId="16" xfId="0" applyNumberFormat="1" applyFont="1" applyBorder="1" applyAlignment="1">
      <alignment horizontal="left" indent="1"/>
    </xf>
    <xf numFmtId="0" fontId="11" fillId="0" borderId="16" xfId="0" applyNumberFormat="1" applyFont="1" applyFill="1" applyBorder="1" applyAlignment="1">
      <alignment horizontal="left" indent="2"/>
    </xf>
    <xf numFmtId="165" fontId="5" fillId="0" borderId="14" xfId="0" applyNumberFormat="1" applyFont="1" applyFill="1" applyBorder="1" applyProtection="1"/>
    <xf numFmtId="165" fontId="5" fillId="0" borderId="12" xfId="0" applyNumberFormat="1" applyFont="1" applyFill="1" applyBorder="1" applyProtection="1"/>
    <xf numFmtId="0" fontId="5" fillId="0" borderId="16" xfId="0" applyNumberFormat="1" applyFont="1" applyFill="1" applyBorder="1" applyAlignment="1">
      <alignment horizontal="left" indent="2"/>
    </xf>
    <xf numFmtId="165" fontId="11" fillId="0" borderId="24" xfId="0" applyNumberFormat="1" applyFont="1" applyFill="1" applyBorder="1"/>
    <xf numFmtId="165" fontId="11" fillId="0" borderId="55" xfId="0" applyNumberFormat="1" applyFont="1" applyFill="1" applyBorder="1"/>
    <xf numFmtId="165" fontId="11" fillId="0" borderId="56" xfId="0" applyNumberFormat="1" applyFont="1" applyFill="1" applyBorder="1"/>
    <xf numFmtId="165" fontId="11" fillId="0" borderId="27" xfId="0" applyNumberFormat="1" applyFont="1" applyFill="1" applyBorder="1"/>
    <xf numFmtId="165" fontId="11" fillId="0" borderId="23" xfId="0" applyNumberFormat="1" applyFont="1" applyFill="1" applyBorder="1"/>
    <xf numFmtId="0" fontId="5" fillId="0" borderId="16" xfId="0" applyNumberFormat="1" applyFont="1" applyBorder="1" applyAlignment="1">
      <alignment horizontal="left" indent="2"/>
    </xf>
    <xf numFmtId="165" fontId="5" fillId="0" borderId="13" xfId="1" applyNumberFormat="1" applyFont="1" applyFill="1" applyBorder="1" applyProtection="1"/>
    <xf numFmtId="165" fontId="5" fillId="0" borderId="14" xfId="1" applyNumberFormat="1" applyFont="1" applyFill="1" applyBorder="1" applyProtection="1"/>
    <xf numFmtId="165" fontId="5" fillId="0" borderId="12" xfId="1" applyNumberFormat="1" applyFont="1" applyFill="1" applyBorder="1" applyProtection="1"/>
    <xf numFmtId="165" fontId="5" fillId="0" borderId="0" xfId="1" applyNumberFormat="1" applyFont="1" applyFill="1" applyBorder="1" applyProtection="1"/>
    <xf numFmtId="165" fontId="5" fillId="0" borderId="16" xfId="1" applyNumberFormat="1" applyFont="1" applyFill="1" applyBorder="1" applyProtection="1"/>
    <xf numFmtId="0" fontId="5" fillId="0" borderId="16" xfId="0" applyFont="1" applyBorder="1" applyAlignment="1">
      <alignment horizontal="left" indent="2"/>
    </xf>
    <xf numFmtId="0" fontId="5" fillId="0" borderId="15" xfId="0" applyFont="1" applyBorder="1" applyAlignment="1">
      <alignment horizontal="center"/>
    </xf>
    <xf numFmtId="165" fontId="5" fillId="0" borderId="29" xfId="0" applyNumberFormat="1" applyFont="1" applyFill="1" applyBorder="1" applyProtection="1"/>
    <xf numFmtId="165" fontId="5" fillId="0" borderId="64" xfId="0" applyNumberFormat="1" applyFont="1" applyFill="1" applyBorder="1" applyProtection="1"/>
    <xf numFmtId="165" fontId="5" fillId="0" borderId="65" xfId="0" applyNumberFormat="1" applyFont="1" applyFill="1" applyBorder="1" applyProtection="1"/>
    <xf numFmtId="165" fontId="5" fillId="0" borderId="32" xfId="0" applyNumberFormat="1" applyFont="1" applyFill="1" applyBorder="1" applyProtection="1"/>
    <xf numFmtId="165" fontId="5" fillId="0" borderId="28" xfId="0" applyNumberFormat="1" applyFont="1" applyFill="1" applyBorder="1" applyProtection="1"/>
    <xf numFmtId="0" fontId="5" fillId="0" borderId="16" xfId="0" applyFont="1" applyBorder="1"/>
    <xf numFmtId="165" fontId="4" fillId="0" borderId="13" xfId="0" applyNumberFormat="1" applyFont="1" applyFill="1" applyBorder="1"/>
    <xf numFmtId="165" fontId="4" fillId="0" borderId="12" xfId="0" applyNumberFormat="1" applyFont="1" applyFill="1" applyBorder="1"/>
    <xf numFmtId="165" fontId="4" fillId="0" borderId="0" xfId="0" applyNumberFormat="1" applyFont="1" applyFill="1" applyBorder="1"/>
    <xf numFmtId="165" fontId="4" fillId="0" borderId="16" xfId="0" applyNumberFormat="1" applyFont="1" applyFill="1" applyBorder="1"/>
    <xf numFmtId="0" fontId="9" fillId="0" borderId="13" xfId="0" applyNumberFormat="1" applyFont="1" applyFill="1" applyBorder="1" applyAlignment="1">
      <alignment horizontal="center"/>
    </xf>
    <xf numFmtId="0" fontId="9" fillId="0" borderId="13" xfId="0" applyNumberFormat="1" applyFont="1" applyBorder="1" applyAlignment="1">
      <alignment horizontal="center"/>
    </xf>
    <xf numFmtId="165" fontId="5" fillId="0" borderId="14" xfId="1" applyNumberFormat="1" applyFont="1" applyBorder="1"/>
    <xf numFmtId="165" fontId="5" fillId="0" borderId="12" xfId="1" applyNumberFormat="1" applyFont="1" applyBorder="1"/>
    <xf numFmtId="165" fontId="5" fillId="0" borderId="0" xfId="1" applyNumberFormat="1" applyFont="1" applyBorder="1"/>
    <xf numFmtId="165" fontId="5" fillId="0" borderId="16" xfId="1" applyNumberFormat="1" applyFont="1" applyBorder="1"/>
    <xf numFmtId="0" fontId="4" fillId="0" borderId="50" xfId="0" applyFont="1" applyBorder="1"/>
    <xf numFmtId="0" fontId="5" fillId="0" borderId="43" xfId="0" applyNumberFormat="1" applyFont="1" applyBorder="1" applyAlignment="1">
      <alignment horizontal="center"/>
    </xf>
    <xf numFmtId="0" fontId="11" fillId="0" borderId="12" xfId="0" applyNumberFormat="1" applyFont="1" applyFill="1" applyBorder="1" applyAlignment="1">
      <alignment horizontal="left" indent="2"/>
    </xf>
    <xf numFmtId="165" fontId="11" fillId="0" borderId="24" xfId="0" applyNumberFormat="1" applyFont="1" applyFill="1" applyBorder="1" applyProtection="1"/>
    <xf numFmtId="165" fontId="11" fillId="0" borderId="55" xfId="0" applyNumberFormat="1" applyFont="1" applyFill="1" applyBorder="1" applyProtection="1"/>
    <xf numFmtId="165" fontId="11" fillId="0" borderId="56" xfId="0" applyNumberFormat="1" applyFont="1" applyFill="1" applyBorder="1" applyProtection="1"/>
    <xf numFmtId="165" fontId="11" fillId="0" borderId="27" xfId="0" applyNumberFormat="1" applyFont="1" applyFill="1" applyBorder="1" applyProtection="1"/>
    <xf numFmtId="165" fontId="11" fillId="0" borderId="23" xfId="0" applyNumberFormat="1" applyFont="1" applyFill="1" applyBorder="1" applyProtection="1"/>
    <xf numFmtId="165" fontId="4" fillId="0" borderId="50" xfId="0" applyNumberFormat="1" applyFont="1" applyFill="1" applyBorder="1"/>
    <xf numFmtId="0" fontId="4" fillId="0" borderId="12" xfId="0" applyNumberFormat="1" applyFont="1" applyFill="1" applyBorder="1" applyAlignment="1">
      <alignment horizontal="left"/>
    </xf>
    <xf numFmtId="0" fontId="6" fillId="0" borderId="12" xfId="0" applyNumberFormat="1" applyFont="1" applyFill="1" applyBorder="1" applyAlignment="1">
      <alignment horizontal="left" indent="1"/>
    </xf>
    <xf numFmtId="0" fontId="5" fillId="0" borderId="12" xfId="0" applyNumberFormat="1" applyFont="1" applyFill="1" applyBorder="1" applyAlignment="1">
      <alignment horizontal="left" indent="2"/>
    </xf>
    <xf numFmtId="0" fontId="5" fillId="0" borderId="12" xfId="0" applyNumberFormat="1" applyFont="1" applyBorder="1" applyAlignment="1">
      <alignment horizontal="left" indent="2"/>
    </xf>
    <xf numFmtId="0" fontId="4" fillId="0" borderId="33" xfId="0" applyFont="1" applyBorder="1"/>
    <xf numFmtId="0" fontId="5" fillId="0" borderId="34" xfId="0" applyNumberFormat="1" applyFont="1" applyBorder="1" applyAlignment="1">
      <alignment horizontal="center"/>
    </xf>
    <xf numFmtId="165" fontId="4" fillId="0" borderId="34" xfId="0" applyNumberFormat="1" applyFont="1" applyBorder="1"/>
    <xf numFmtId="165" fontId="4" fillId="0" borderId="35" xfId="0" applyNumberFormat="1" applyFont="1" applyBorder="1"/>
    <xf numFmtId="165" fontId="4" fillId="0" borderId="33" xfId="0" applyNumberFormat="1" applyFont="1" applyBorder="1"/>
    <xf numFmtId="165" fontId="4" fillId="0" borderId="36" xfId="0" applyNumberFormat="1" applyFont="1" applyBorder="1"/>
    <xf numFmtId="165" fontId="4" fillId="0" borderId="37" xfId="0" applyNumberFormat="1" applyFont="1" applyBorder="1"/>
    <xf numFmtId="0" fontId="7" fillId="0" borderId="12" xfId="0" applyNumberFormat="1" applyFont="1" applyBorder="1"/>
    <xf numFmtId="0" fontId="11" fillId="0" borderId="13" xfId="0" applyNumberFormat="1" applyFont="1" applyBorder="1" applyAlignment="1">
      <alignment horizontal="center"/>
    </xf>
    <xf numFmtId="167" fontId="11" fillId="0" borderId="13" xfId="2" applyNumberFormat="1" applyFont="1" applyFill="1" applyBorder="1" applyAlignment="1">
      <alignment horizontal="center"/>
    </xf>
    <xf numFmtId="167" fontId="11" fillId="0" borderId="14" xfId="2" applyNumberFormat="1" applyFont="1" applyFill="1" applyBorder="1" applyAlignment="1">
      <alignment horizontal="center"/>
    </xf>
    <xf numFmtId="167" fontId="11" fillId="0" borderId="12" xfId="2" applyNumberFormat="1" applyFont="1" applyFill="1" applyBorder="1" applyAlignment="1">
      <alignment horizontal="center"/>
    </xf>
    <xf numFmtId="167" fontId="11" fillId="0" borderId="0" xfId="2" applyNumberFormat="1" applyFont="1" applyFill="1" applyBorder="1" applyAlignment="1">
      <alignment horizontal="center"/>
    </xf>
    <xf numFmtId="167" fontId="11" fillId="0" borderId="16" xfId="2" applyNumberFormat="1" applyFont="1" applyFill="1" applyBorder="1" applyAlignment="1">
      <alignment horizontal="center"/>
    </xf>
    <xf numFmtId="0" fontId="5" fillId="0" borderId="8" xfId="0" applyNumberFormat="1" applyFont="1" applyBorder="1"/>
    <xf numFmtId="0" fontId="5" fillId="0" borderId="9" xfId="0" applyNumberFormat="1" applyFont="1" applyBorder="1" applyAlignment="1">
      <alignment horizontal="center"/>
    </xf>
    <xf numFmtId="168" fontId="4" fillId="0" borderId="9" xfId="0" applyNumberFormat="1" applyFont="1" applyBorder="1"/>
    <xf numFmtId="168" fontId="4" fillId="0" borderId="10" xfId="0" applyNumberFormat="1" applyFont="1" applyBorder="1"/>
    <xf numFmtId="168" fontId="4" fillId="0" borderId="8" xfId="0" applyNumberFormat="1" applyFont="1" applyBorder="1"/>
    <xf numFmtId="168" fontId="4" fillId="0" borderId="1" xfId="0" applyNumberFormat="1" applyFont="1" applyBorder="1"/>
    <xf numFmtId="168" fontId="4" fillId="0" borderId="44" xfId="0" applyNumberFormat="1" applyFont="1" applyBorder="1"/>
    <xf numFmtId="0" fontId="11" fillId="0" borderId="0" xfId="0" applyFont="1" applyFill="1" applyBorder="1" applyAlignment="1" applyProtection="1">
      <alignment horizontal="right"/>
    </xf>
    <xf numFmtId="0" fontId="12" fillId="0" borderId="0" xfId="0" applyFont="1" applyProtection="1"/>
    <xf numFmtId="0" fontId="13" fillId="0" borderId="12" xfId="0" applyNumberFormat="1" applyFont="1" applyBorder="1" applyAlignment="1" applyProtection="1">
      <alignment horizontal="left"/>
    </xf>
    <xf numFmtId="0" fontId="5" fillId="0" borderId="12" xfId="0" applyNumberFormat="1" applyFont="1" applyBorder="1" applyAlignment="1" applyProtection="1">
      <alignment horizontal="left" indent="1"/>
    </xf>
    <xf numFmtId="0" fontId="5" fillId="0" borderId="0" xfId="0" applyFont="1" applyFill="1" applyProtection="1"/>
    <xf numFmtId="0" fontId="11" fillId="0" borderId="12" xfId="0" applyNumberFormat="1" applyFont="1" applyBorder="1" applyAlignment="1" applyProtection="1">
      <alignment horizontal="right" indent="1"/>
    </xf>
    <xf numFmtId="165" fontId="5" fillId="0" borderId="55" xfId="0" applyNumberFormat="1" applyFont="1" applyFill="1" applyBorder="1" applyProtection="1"/>
    <xf numFmtId="165" fontId="5" fillId="0" borderId="56" xfId="0" applyNumberFormat="1" applyFont="1" applyFill="1" applyBorder="1" applyProtection="1"/>
    <xf numFmtId="165" fontId="5" fillId="0" borderId="27" xfId="0" applyNumberFormat="1" applyFont="1" applyFill="1" applyBorder="1" applyProtection="1"/>
    <xf numFmtId="165" fontId="5" fillId="0" borderId="18" xfId="0" applyNumberFormat="1" applyFont="1" applyFill="1" applyBorder="1" applyProtection="1"/>
    <xf numFmtId="165" fontId="5" fillId="0" borderId="47" xfId="0" applyNumberFormat="1" applyFont="1" applyFill="1" applyBorder="1" applyProtection="1"/>
    <xf numFmtId="165" fontId="5" fillId="0" borderId="46" xfId="0" applyNumberFormat="1" applyFont="1" applyFill="1" applyBorder="1" applyProtection="1"/>
    <xf numFmtId="165" fontId="5" fillId="0" borderId="22" xfId="0" applyNumberFormat="1" applyFont="1" applyFill="1" applyBorder="1" applyProtection="1"/>
    <xf numFmtId="165" fontId="5" fillId="0" borderId="20" xfId="0" applyNumberFormat="1" applyFont="1" applyFill="1" applyBorder="1" applyProtection="1"/>
    <xf numFmtId="0" fontId="4" fillId="0" borderId="12" xfId="0" applyNumberFormat="1" applyFont="1" applyBorder="1" applyAlignment="1" applyProtection="1">
      <alignment horizontal="left"/>
    </xf>
    <xf numFmtId="165" fontId="4" fillId="0" borderId="55" xfId="0" applyNumberFormat="1" applyFont="1" applyFill="1" applyBorder="1" applyProtection="1"/>
    <xf numFmtId="165" fontId="4" fillId="0" borderId="56" xfId="0" applyNumberFormat="1" applyFont="1" applyFill="1" applyBorder="1" applyProtection="1"/>
    <xf numFmtId="165" fontId="4" fillId="0" borderId="27" xfId="0" applyNumberFormat="1" applyFont="1" applyFill="1" applyBorder="1" applyProtection="1"/>
    <xf numFmtId="165" fontId="5" fillId="2" borderId="29" xfId="0" applyNumberFormat="1" applyFont="1" applyFill="1" applyBorder="1" applyProtection="1">
      <protection locked="0"/>
    </xf>
    <xf numFmtId="165" fontId="5" fillId="2" borderId="64" xfId="0" applyNumberFormat="1" applyFont="1" applyFill="1" applyBorder="1" applyProtection="1">
      <protection locked="0"/>
    </xf>
    <xf numFmtId="165" fontId="5" fillId="2" borderId="65" xfId="0" applyNumberFormat="1" applyFont="1" applyFill="1" applyBorder="1" applyProtection="1">
      <protection locked="0"/>
    </xf>
    <xf numFmtId="165" fontId="5" fillId="2" borderId="32" xfId="0" applyNumberFormat="1" applyFont="1" applyFill="1" applyBorder="1" applyProtection="1">
      <protection locked="0"/>
    </xf>
    <xf numFmtId="165" fontId="5" fillId="2" borderId="28" xfId="0" applyNumberFormat="1" applyFont="1" applyFill="1" applyBorder="1" applyProtection="1">
      <protection locked="0"/>
    </xf>
    <xf numFmtId="0" fontId="5" fillId="0" borderId="65" xfId="0" applyNumberFormat="1" applyFont="1" applyBorder="1" applyProtection="1"/>
    <xf numFmtId="0" fontId="5" fillId="0" borderId="29" xfId="0" applyNumberFormat="1" applyFont="1" applyFill="1" applyBorder="1" applyAlignment="1" applyProtection="1">
      <alignment horizontal="center"/>
    </xf>
    <xf numFmtId="0" fontId="5" fillId="0" borderId="28" xfId="0" applyNumberFormat="1" applyFont="1" applyBorder="1" applyAlignment="1" applyProtection="1">
      <alignment horizontal="left" indent="1"/>
    </xf>
    <xf numFmtId="165" fontId="5" fillId="2" borderId="31" xfId="0" applyNumberFormat="1" applyFont="1" applyFill="1" applyBorder="1" applyProtection="1">
      <protection locked="0"/>
    </xf>
    <xf numFmtId="0" fontId="6" fillId="0" borderId="16" xfId="0" applyNumberFormat="1" applyFont="1" applyBorder="1" applyProtection="1"/>
    <xf numFmtId="0" fontId="4" fillId="0" borderId="65" xfId="0" applyNumberFormat="1" applyFont="1" applyBorder="1" applyProtection="1"/>
    <xf numFmtId="165" fontId="4" fillId="0" borderId="47" xfId="0" applyNumberFormat="1" applyFont="1" applyFill="1" applyBorder="1" applyProtection="1"/>
    <xf numFmtId="165" fontId="4" fillId="0" borderId="46" xfId="0" applyNumberFormat="1" applyFont="1" applyFill="1" applyBorder="1" applyProtection="1"/>
    <xf numFmtId="165" fontId="4" fillId="0" borderId="22" xfId="0" applyNumberFormat="1" applyFont="1" applyFill="1" applyBorder="1" applyProtection="1"/>
    <xf numFmtId="171" fontId="5" fillId="2" borderId="13" xfId="0" applyNumberFormat="1" applyFont="1" applyFill="1" applyBorder="1" applyProtection="1">
      <protection locked="0"/>
    </xf>
    <xf numFmtId="171" fontId="5" fillId="2" borderId="14" xfId="0" applyNumberFormat="1" applyFont="1" applyFill="1" applyBorder="1" applyProtection="1">
      <protection locked="0"/>
    </xf>
    <xf numFmtId="171" fontId="5" fillId="2" borderId="12" xfId="1" applyNumberFormat="1" applyFont="1" applyFill="1" applyBorder="1" applyProtection="1">
      <protection locked="0"/>
    </xf>
    <xf numFmtId="171" fontId="5" fillId="2" borderId="0" xfId="0" applyNumberFormat="1" applyFont="1" applyFill="1" applyBorder="1" applyProtection="1">
      <protection locked="0"/>
    </xf>
    <xf numFmtId="171" fontId="5" fillId="2" borderId="16" xfId="0" applyNumberFormat="1" applyFont="1" applyFill="1" applyBorder="1" applyProtection="1">
      <protection locked="0"/>
    </xf>
    <xf numFmtId="171" fontId="5" fillId="2" borderId="13" xfId="1" applyNumberFormat="1" applyFont="1" applyFill="1" applyBorder="1" applyProtection="1">
      <protection locked="0"/>
    </xf>
    <xf numFmtId="171" fontId="5" fillId="2" borderId="14" xfId="1" applyNumberFormat="1" applyFont="1" applyFill="1" applyBorder="1" applyProtection="1">
      <protection locked="0"/>
    </xf>
    <xf numFmtId="171" fontId="5" fillId="2" borderId="0" xfId="1" applyNumberFormat="1" applyFont="1" applyFill="1" applyBorder="1" applyProtection="1">
      <protection locked="0"/>
    </xf>
    <xf numFmtId="171" fontId="5" fillId="2" borderId="16" xfId="1" applyNumberFormat="1" applyFont="1" applyFill="1" applyBorder="1" applyProtection="1">
      <protection locked="0"/>
    </xf>
    <xf numFmtId="0" fontId="5" fillId="0" borderId="65" xfId="0" applyNumberFormat="1" applyFont="1" applyBorder="1" applyAlignment="1" applyProtection="1">
      <alignment horizontal="left" indent="1"/>
    </xf>
    <xf numFmtId="171" fontId="5" fillId="2" borderId="29" xfId="0" applyNumberFormat="1" applyFont="1" applyFill="1" applyBorder="1" applyProtection="1">
      <protection locked="0"/>
    </xf>
    <xf numFmtId="171" fontId="5" fillId="2" borderId="64" xfId="0" applyNumberFormat="1" applyFont="1" applyFill="1" applyBorder="1" applyProtection="1">
      <protection locked="0"/>
    </xf>
    <xf numFmtId="171" fontId="5" fillId="2" borderId="65" xfId="1" applyNumberFormat="1" applyFont="1" applyFill="1" applyBorder="1" applyProtection="1">
      <protection locked="0"/>
    </xf>
    <xf numFmtId="171" fontId="5" fillId="2" borderId="29" xfId="1" applyNumberFormat="1" applyFont="1" applyFill="1" applyBorder="1" applyProtection="1">
      <protection locked="0"/>
    </xf>
    <xf numFmtId="171" fontId="5" fillId="2" borderId="32" xfId="1" applyNumberFormat="1" applyFont="1" applyFill="1" applyBorder="1" applyProtection="1">
      <protection locked="0"/>
    </xf>
    <xf numFmtId="171" fontId="5" fillId="2" borderId="28" xfId="0" applyNumberFormat="1" applyFont="1" applyFill="1" applyBorder="1" applyProtection="1">
      <protection locked="0"/>
    </xf>
    <xf numFmtId="0" fontId="4" fillId="0" borderId="8" xfId="0" applyNumberFormat="1" applyFont="1" applyBorder="1" applyAlignment="1" applyProtection="1">
      <alignment wrapText="1"/>
    </xf>
    <xf numFmtId="0" fontId="5" fillId="0" borderId="9" xfId="0" applyNumberFormat="1" applyFont="1" applyFill="1" applyBorder="1" applyAlignment="1" applyProtection="1">
      <alignment horizontal="center"/>
    </xf>
    <xf numFmtId="165" fontId="4" fillId="0" borderId="48" xfId="0" applyNumberFormat="1" applyFont="1" applyFill="1" applyBorder="1" applyProtection="1"/>
    <xf numFmtId="165" fontId="4" fillId="0" borderId="42" xfId="0" applyNumberFormat="1" applyFont="1" applyFill="1" applyBorder="1" applyProtection="1"/>
    <xf numFmtId="165" fontId="4" fillId="0" borderId="49" xfId="0" applyNumberFormat="1" applyFont="1" applyFill="1" applyBorder="1" applyProtection="1"/>
    <xf numFmtId="165" fontId="4" fillId="0" borderId="50" xfId="0" applyNumberFormat="1" applyFont="1" applyFill="1" applyBorder="1" applyProtection="1"/>
    <xf numFmtId="0" fontId="10" fillId="0" borderId="0" xfId="0" applyFont="1" applyProtection="1"/>
    <xf numFmtId="0" fontId="5" fillId="0" borderId="0" xfId="0" applyFont="1" applyFill="1" applyBorder="1" applyProtection="1"/>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 xfId="0" applyFont="1" applyFill="1" applyBorder="1" applyAlignment="1">
      <alignment horizontal="center" vertical="top" wrapText="1"/>
    </xf>
    <xf numFmtId="168" fontId="5" fillId="0" borderId="34" xfId="0" applyNumberFormat="1" applyFont="1" applyBorder="1"/>
    <xf numFmtId="168" fontId="5" fillId="0" borderId="37" xfId="0" applyNumberFormat="1" applyFont="1" applyBorder="1"/>
    <xf numFmtId="0" fontId="6" fillId="0" borderId="12" xfId="0" applyFont="1" applyFill="1" applyBorder="1"/>
    <xf numFmtId="168" fontId="5" fillId="0" borderId="16" xfId="0" applyNumberFormat="1" applyFont="1" applyBorder="1"/>
    <xf numFmtId="168" fontId="5" fillId="2" borderId="13" xfId="0" applyNumberFormat="1" applyFont="1" applyFill="1" applyBorder="1" applyProtection="1">
      <protection locked="0"/>
    </xf>
    <xf numFmtId="168" fontId="5" fillId="2" borderId="14" xfId="0" applyNumberFormat="1" applyFont="1" applyFill="1" applyBorder="1" applyProtection="1">
      <protection locked="0"/>
    </xf>
    <xf numFmtId="168" fontId="5" fillId="2" borderId="12" xfId="0" applyNumberFormat="1" applyFont="1" applyFill="1" applyBorder="1" applyProtection="1">
      <protection locked="0"/>
    </xf>
    <xf numFmtId="168" fontId="5" fillId="2" borderId="0" xfId="0" applyNumberFormat="1" applyFont="1" applyFill="1" applyBorder="1" applyProtection="1">
      <protection locked="0"/>
    </xf>
    <xf numFmtId="168" fontId="5" fillId="2" borderId="16" xfId="0" applyNumberFormat="1" applyFont="1" applyFill="1" applyBorder="1" applyProtection="1">
      <protection locked="0"/>
    </xf>
    <xf numFmtId="0" fontId="11" fillId="0" borderId="12" xfId="0" applyFont="1" applyFill="1" applyBorder="1" applyAlignment="1">
      <alignment horizontal="left" indent="2"/>
    </xf>
    <xf numFmtId="168" fontId="5" fillId="2" borderId="29" xfId="0" applyNumberFormat="1" applyFont="1" applyFill="1" applyBorder="1" applyProtection="1">
      <protection locked="0"/>
    </xf>
    <xf numFmtId="168" fontId="5" fillId="2" borderId="64" xfId="0" applyNumberFormat="1" applyFont="1" applyFill="1" applyBorder="1" applyProtection="1">
      <protection locked="0"/>
    </xf>
    <xf numFmtId="168" fontId="5" fillId="2" borderId="65" xfId="0" applyNumberFormat="1" applyFont="1" applyFill="1" applyBorder="1" applyProtection="1">
      <protection locked="0"/>
    </xf>
    <xf numFmtId="168" fontId="5" fillId="2" borderId="32" xfId="0" applyNumberFormat="1" applyFont="1" applyFill="1" applyBorder="1" applyProtection="1">
      <protection locked="0"/>
    </xf>
    <xf numFmtId="168" fontId="4" fillId="0" borderId="13" xfId="0" applyNumberFormat="1" applyFont="1" applyBorder="1"/>
    <xf numFmtId="168" fontId="4" fillId="0" borderId="12" xfId="0" applyNumberFormat="1" applyFont="1" applyBorder="1"/>
    <xf numFmtId="168" fontId="4" fillId="0" borderId="16" xfId="0" applyNumberFormat="1" applyFont="1" applyBorder="1"/>
    <xf numFmtId="0" fontId="6" fillId="0" borderId="12" xfId="0" applyFont="1" applyFill="1" applyBorder="1" applyAlignment="1">
      <alignment horizontal="left"/>
    </xf>
    <xf numFmtId="168" fontId="4" fillId="2" borderId="13" xfId="0" applyNumberFormat="1" applyFont="1" applyFill="1" applyBorder="1" applyProtection="1">
      <protection locked="0"/>
    </xf>
    <xf numFmtId="168" fontId="4" fillId="2" borderId="14" xfId="0" applyNumberFormat="1" applyFont="1" applyFill="1" applyBorder="1" applyProtection="1">
      <protection locked="0"/>
    </xf>
    <xf numFmtId="168" fontId="4" fillId="2" borderId="12" xfId="0" applyNumberFormat="1" applyFont="1" applyFill="1" applyBorder="1" applyProtection="1">
      <protection locked="0"/>
    </xf>
    <xf numFmtId="168" fontId="4" fillId="2" borderId="0" xfId="0" applyNumberFormat="1" applyFont="1" applyFill="1" applyBorder="1" applyProtection="1">
      <protection locked="0"/>
    </xf>
    <xf numFmtId="168" fontId="4" fillId="2" borderId="16" xfId="0" applyNumberFormat="1" applyFont="1" applyFill="1" applyBorder="1" applyProtection="1">
      <protection locked="0"/>
    </xf>
    <xf numFmtId="168" fontId="5" fillId="2" borderId="28" xfId="0" applyNumberFormat="1" applyFont="1" applyFill="1" applyBorder="1" applyProtection="1">
      <protection locked="0"/>
    </xf>
    <xf numFmtId="165" fontId="4" fillId="0" borderId="16" xfId="0" applyNumberFormat="1" applyFont="1" applyBorder="1" applyAlignment="1">
      <alignment horizontal="center"/>
    </xf>
    <xf numFmtId="0" fontId="4" fillId="0" borderId="56" xfId="0" applyFont="1" applyBorder="1"/>
    <xf numFmtId="0" fontId="5" fillId="0" borderId="24" xfId="0" applyFont="1" applyBorder="1" applyAlignment="1">
      <alignment horizontal="center"/>
    </xf>
    <xf numFmtId="165" fontId="5" fillId="0" borderId="24" xfId="0" applyNumberFormat="1" applyFont="1" applyBorder="1"/>
    <xf numFmtId="165" fontId="5" fillId="0" borderId="55" xfId="0" applyNumberFormat="1" applyFont="1" applyBorder="1"/>
    <xf numFmtId="165" fontId="5" fillId="0" borderId="56" xfId="0" applyNumberFormat="1" applyFont="1" applyBorder="1"/>
    <xf numFmtId="165" fontId="5" fillId="0" borderId="27" xfId="0" applyNumberFormat="1" applyFont="1" applyBorder="1"/>
    <xf numFmtId="165" fontId="5" fillId="0" borderId="23" xfId="0" applyNumberFormat="1" applyFont="1" applyBorder="1"/>
    <xf numFmtId="0" fontId="7" fillId="0" borderId="12" xfId="0" applyFont="1" applyBorder="1" applyAlignment="1">
      <alignment horizontal="right"/>
    </xf>
    <xf numFmtId="0" fontId="9" fillId="0" borderId="12" xfId="0" applyFont="1" applyBorder="1" applyAlignment="1">
      <alignment horizontal="left" indent="1"/>
    </xf>
    <xf numFmtId="0" fontId="11" fillId="2" borderId="12" xfId="0" applyFont="1" applyFill="1" applyBorder="1" applyAlignment="1" applyProtection="1">
      <alignment horizontal="left" indent="1"/>
      <protection locked="0"/>
    </xf>
    <xf numFmtId="0" fontId="11" fillId="2" borderId="12" xfId="0" applyFont="1" applyFill="1" applyBorder="1" applyProtection="1">
      <protection locked="0"/>
    </xf>
    <xf numFmtId="0" fontId="7" fillId="0" borderId="12" xfId="0" applyFont="1" applyBorder="1" applyAlignment="1">
      <alignment horizontal="right" indent="1"/>
    </xf>
    <xf numFmtId="0" fontId="4" fillId="0" borderId="12" xfId="0" applyFont="1" applyBorder="1" applyAlignment="1"/>
    <xf numFmtId="0" fontId="5" fillId="0" borderId="12" xfId="0" applyFont="1" applyFill="1" applyBorder="1" applyAlignment="1" applyProtection="1">
      <alignment horizontal="left" indent="1"/>
      <protection locked="0"/>
    </xf>
    <xf numFmtId="0" fontId="4" fillId="0" borderId="33" xfId="0" applyFont="1" applyBorder="1" applyAlignment="1">
      <alignment wrapText="1"/>
    </xf>
    <xf numFmtId="0" fontId="5" fillId="0" borderId="38" xfId="0" applyFont="1" applyBorder="1" applyAlignment="1">
      <alignment horizontal="center"/>
    </xf>
    <xf numFmtId="0" fontId="5" fillId="0" borderId="38" xfId="0" applyFont="1" applyBorder="1"/>
    <xf numFmtId="0" fontId="5" fillId="0" borderId="34" xfId="0" applyFont="1" applyBorder="1"/>
    <xf numFmtId="0" fontId="5" fillId="0" borderId="45" xfId="0" applyFont="1" applyBorder="1"/>
    <xf numFmtId="0" fontId="5" fillId="0" borderId="2" xfId="0" applyFont="1" applyBorder="1"/>
    <xf numFmtId="0" fontId="5" fillId="0" borderId="41" xfId="0" applyFont="1" applyBorder="1"/>
    <xf numFmtId="165" fontId="5" fillId="2" borderId="11" xfId="0" applyNumberFormat="1" applyFont="1" applyFill="1" applyBorder="1" applyProtection="1">
      <protection locked="0"/>
    </xf>
    <xf numFmtId="165" fontId="5" fillId="2" borderId="66" xfId="0" applyNumberFormat="1" applyFont="1" applyFill="1" applyBorder="1" applyProtection="1">
      <protection locked="0"/>
    </xf>
    <xf numFmtId="165" fontId="5" fillId="2" borderId="67" xfId="0" applyNumberFormat="1" applyFont="1" applyFill="1" applyBorder="1" applyProtection="1">
      <protection locked="0"/>
    </xf>
    <xf numFmtId="0" fontId="5" fillId="0" borderId="68" xfId="0" applyFont="1" applyBorder="1" applyAlignment="1">
      <alignment horizontal="center"/>
    </xf>
    <xf numFmtId="165" fontId="5" fillId="0" borderId="68" xfId="0" applyNumberFormat="1" applyFont="1" applyBorder="1"/>
    <xf numFmtId="165" fontId="5" fillId="0" borderId="69" xfId="0" applyNumberFormat="1" applyFont="1" applyBorder="1"/>
    <xf numFmtId="165" fontId="5" fillId="0" borderId="7" xfId="0" applyNumberFormat="1" applyFont="1" applyBorder="1"/>
    <xf numFmtId="0" fontId="4" fillId="0" borderId="33" xfId="0" applyFont="1" applyFill="1" applyBorder="1" applyAlignment="1">
      <alignment horizontal="center" vertical="center"/>
    </xf>
    <xf numFmtId="0" fontId="5" fillId="0" borderId="0" xfId="0" applyFont="1" applyFill="1" applyAlignment="1">
      <alignment vertical="top"/>
    </xf>
    <xf numFmtId="165" fontId="4" fillId="0" borderId="2" xfId="0" applyNumberFormat="1" applyFont="1" applyBorder="1" applyAlignment="1">
      <alignment horizontal="center"/>
    </xf>
    <xf numFmtId="165" fontId="4" fillId="0" borderId="11" xfId="0" applyNumberFormat="1" applyFont="1" applyBorder="1"/>
    <xf numFmtId="165" fontId="4" fillId="0" borderId="60" xfId="0" applyNumberFormat="1" applyFont="1" applyBorder="1"/>
    <xf numFmtId="0" fontId="5" fillId="0" borderId="12" xfId="0" applyFont="1" applyBorder="1" applyAlignment="1">
      <alignment horizontal="left" wrapText="1" indent="1"/>
    </xf>
    <xf numFmtId="0" fontId="4" fillId="0" borderId="42" xfId="0" applyFont="1" applyBorder="1" applyAlignment="1">
      <alignment vertical="top" wrapText="1"/>
    </xf>
    <xf numFmtId="165" fontId="4" fillId="0" borderId="43" xfId="0" applyNumberFormat="1" applyFont="1" applyBorder="1" applyAlignment="1">
      <alignment vertical="top"/>
    </xf>
    <xf numFmtId="165" fontId="4" fillId="0" borderId="61" xfId="0" applyNumberFormat="1" applyFont="1" applyBorder="1" applyAlignment="1">
      <alignment vertical="top"/>
    </xf>
    <xf numFmtId="166" fontId="5" fillId="0" borderId="57" xfId="1" applyNumberFormat="1" applyFont="1" applyBorder="1"/>
    <xf numFmtId="17" fontId="7" fillId="0" borderId="0" xfId="0" quotePrefix="1" applyNumberFormat="1" applyFont="1" applyAlignment="1">
      <alignment horizontal="center"/>
    </xf>
    <xf numFmtId="165" fontId="5" fillId="0" borderId="37" xfId="0" applyNumberFormat="1" applyFont="1" applyBorder="1"/>
    <xf numFmtId="0" fontId="6" fillId="0" borderId="12" xfId="0" applyFont="1" applyBorder="1" applyAlignment="1"/>
    <xf numFmtId="0" fontId="9" fillId="0" borderId="12" xfId="0" applyFont="1" applyFill="1" applyBorder="1" applyAlignment="1">
      <alignment horizontal="left" indent="1"/>
    </xf>
    <xf numFmtId="0" fontId="11" fillId="0" borderId="12" xfId="0" applyFont="1" applyBorder="1" applyAlignment="1">
      <alignment horizontal="left" indent="1"/>
    </xf>
    <xf numFmtId="0" fontId="4" fillId="0" borderId="56" xfId="0" applyFont="1" applyFill="1" applyBorder="1"/>
    <xf numFmtId="0" fontId="4" fillId="0" borderId="16" xfId="0" applyFont="1" applyBorder="1"/>
    <xf numFmtId="0" fontId="4" fillId="0" borderId="42" xfId="0" applyFont="1" applyFill="1" applyBorder="1"/>
    <xf numFmtId="0" fontId="4" fillId="0" borderId="0" xfId="0" applyFont="1" applyFill="1" applyBorder="1"/>
    <xf numFmtId="0" fontId="5" fillId="0" borderId="0" xfId="0" applyFont="1" applyFill="1" applyBorder="1" applyAlignment="1">
      <alignment horizontal="center"/>
    </xf>
    <xf numFmtId="168" fontId="4" fillId="0" borderId="0" xfId="0" applyNumberFormat="1" applyFont="1" applyFill="1" applyBorder="1"/>
    <xf numFmtId="0" fontId="5" fillId="0" borderId="36" xfId="0" applyFont="1" applyBorder="1" applyAlignment="1">
      <alignment horizontal="center"/>
    </xf>
    <xf numFmtId="165" fontId="5" fillId="2" borderId="34" xfId="0" applyNumberFormat="1" applyFont="1" applyFill="1" applyBorder="1" applyProtection="1">
      <protection locked="0"/>
    </xf>
    <xf numFmtId="165" fontId="5" fillId="2" borderId="35" xfId="0" applyNumberFormat="1" applyFont="1" applyFill="1" applyBorder="1" applyProtection="1">
      <protection locked="0"/>
    </xf>
    <xf numFmtId="165" fontId="5" fillId="2" borderId="33" xfId="0" applyNumberFormat="1" applyFont="1" applyFill="1" applyBorder="1" applyProtection="1">
      <protection locked="0"/>
    </xf>
    <xf numFmtId="165" fontId="5" fillId="2" borderId="36" xfId="0" applyNumberFormat="1" applyFont="1" applyFill="1" applyBorder="1" applyProtection="1">
      <protection locked="0"/>
    </xf>
    <xf numFmtId="165" fontId="5" fillId="2" borderId="37" xfId="0" applyNumberFormat="1" applyFont="1" applyFill="1" applyBorder="1" applyProtection="1">
      <protection locked="0"/>
    </xf>
    <xf numFmtId="0" fontId="5" fillId="2" borderId="8" xfId="0" applyFont="1" applyFill="1" applyBorder="1" applyProtection="1">
      <protection locked="0"/>
    </xf>
    <xf numFmtId="0" fontId="5" fillId="0" borderId="1" xfId="0" applyFont="1" applyBorder="1" applyAlignment="1">
      <alignment horizontal="center"/>
    </xf>
    <xf numFmtId="165" fontId="5" fillId="2" borderId="9" xfId="0" applyNumberFormat="1" applyFont="1" applyFill="1" applyBorder="1" applyProtection="1">
      <protection locked="0"/>
    </xf>
    <xf numFmtId="165" fontId="5" fillId="2" borderId="10" xfId="0" applyNumberFormat="1" applyFont="1" applyFill="1" applyBorder="1" applyProtection="1">
      <protection locked="0"/>
    </xf>
    <xf numFmtId="165" fontId="5" fillId="2" borderId="8" xfId="0" applyNumberFormat="1" applyFont="1" applyFill="1" applyBorder="1" applyProtection="1">
      <protection locked="0"/>
    </xf>
    <xf numFmtId="165" fontId="5" fillId="2" borderId="1" xfId="0" applyNumberFormat="1" applyFont="1" applyFill="1" applyBorder="1" applyProtection="1">
      <protection locked="0"/>
    </xf>
    <xf numFmtId="165" fontId="5" fillId="2" borderId="44" xfId="0" applyNumberFormat="1" applyFont="1" applyFill="1" applyBorder="1" applyProtection="1">
      <protection locked="0"/>
    </xf>
    <xf numFmtId="0" fontId="10" fillId="0" borderId="0" xfId="0" applyFont="1" applyBorder="1"/>
    <xf numFmtId="0" fontId="11" fillId="0" borderId="0" xfId="0" applyFont="1" applyAlignment="1">
      <alignment horizontal="right"/>
    </xf>
    <xf numFmtId="43" fontId="5" fillId="0" borderId="0" xfId="1" applyFont="1" applyFill="1" applyBorder="1"/>
    <xf numFmtId="0" fontId="4" fillId="0" borderId="3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44" xfId="0" applyFont="1" applyFill="1" applyBorder="1" applyAlignment="1"/>
    <xf numFmtId="0" fontId="5" fillId="2" borderId="12" xfId="0" applyFont="1" applyFill="1" applyBorder="1" applyAlignment="1" applyProtection="1">
      <alignment vertical="top" wrapText="1"/>
      <protection locked="0"/>
    </xf>
    <xf numFmtId="0" fontId="5" fillId="2" borderId="13" xfId="0" applyFont="1" applyFill="1" applyBorder="1" applyAlignment="1" applyProtection="1">
      <alignment vertical="top" wrapText="1"/>
      <protection locked="0"/>
    </xf>
    <xf numFmtId="0" fontId="5" fillId="0" borderId="13" xfId="0" applyFont="1" applyBorder="1" applyAlignment="1">
      <alignment horizontal="center" vertical="top" wrapText="1"/>
    </xf>
    <xf numFmtId="165" fontId="5" fillId="2" borderId="13" xfId="0" applyNumberFormat="1" applyFont="1" applyFill="1" applyBorder="1" applyAlignment="1" applyProtection="1">
      <alignment vertical="top" wrapText="1"/>
      <protection locked="0"/>
    </xf>
    <xf numFmtId="165" fontId="5" fillId="2" borderId="14" xfId="0" applyNumberFormat="1" applyFont="1" applyFill="1" applyBorder="1" applyAlignment="1" applyProtection="1">
      <alignment vertical="top" wrapText="1"/>
      <protection locked="0"/>
    </xf>
    <xf numFmtId="165" fontId="5" fillId="2" borderId="12" xfId="0" applyNumberFormat="1" applyFont="1" applyFill="1" applyBorder="1" applyAlignment="1" applyProtection="1">
      <alignment vertical="top" wrapText="1"/>
      <protection locked="0"/>
    </xf>
    <xf numFmtId="165" fontId="5" fillId="2" borderId="0" xfId="0" applyNumberFormat="1" applyFont="1" applyFill="1" applyBorder="1" applyAlignment="1" applyProtection="1">
      <alignment vertical="top" wrapText="1"/>
      <protection locked="0"/>
    </xf>
    <xf numFmtId="165" fontId="5" fillId="2" borderId="16" xfId="0" applyNumberFormat="1" applyFont="1" applyFill="1" applyBorder="1" applyAlignment="1" applyProtection="1">
      <alignment vertical="top" wrapText="1"/>
      <protection locked="0"/>
    </xf>
    <xf numFmtId="167" fontId="5" fillId="0" borderId="0" xfId="2" applyNumberFormat="1" applyFont="1"/>
    <xf numFmtId="0" fontId="4" fillId="0" borderId="9" xfId="0" applyFont="1" applyBorder="1"/>
    <xf numFmtId="0" fontId="5" fillId="0" borderId="0" xfId="0" applyFont="1" applyBorder="1" applyProtection="1">
      <protection locked="0"/>
    </xf>
    <xf numFmtId="168" fontId="11" fillId="0" borderId="0" xfId="0" applyNumberFormat="1" applyFont="1" applyBorder="1" applyAlignment="1">
      <alignment horizontal="right"/>
    </xf>
    <xf numFmtId="166" fontId="5" fillId="0" borderId="0" xfId="1" applyNumberFormat="1" applyFont="1" applyBorder="1" applyAlignment="1">
      <alignment horizontal="left"/>
    </xf>
    <xf numFmtId="168" fontId="5" fillId="0" borderId="0" xfId="1" applyNumberFormat="1" applyFont="1" applyBorder="1"/>
    <xf numFmtId="167" fontId="5" fillId="0" borderId="0" xfId="2" applyNumberFormat="1" applyFont="1" applyBorder="1"/>
    <xf numFmtId="166" fontId="5" fillId="0" borderId="0" xfId="1" applyNumberFormat="1" applyFont="1" applyBorder="1"/>
    <xf numFmtId="0" fontId="9" fillId="0" borderId="0" xfId="0" applyFont="1" applyBorder="1" applyProtection="1">
      <protection locked="0"/>
    </xf>
    <xf numFmtId="165" fontId="11" fillId="0" borderId="0" xfId="0" applyNumberFormat="1" applyFont="1" applyBorder="1" applyAlignment="1" applyProtection="1">
      <alignment horizontal="right"/>
    </xf>
    <xf numFmtId="165" fontId="11" fillId="0" borderId="0" xfId="1" applyNumberFormat="1" applyFont="1" applyBorder="1" applyAlignment="1" applyProtection="1">
      <alignment horizontal="right"/>
    </xf>
    <xf numFmtId="0" fontId="4" fillId="0" borderId="34" xfId="0" applyFont="1" applyFill="1" applyBorder="1" applyAlignment="1">
      <alignment horizontal="center" vertical="center" wrapText="1"/>
    </xf>
    <xf numFmtId="0" fontId="4" fillId="2" borderId="13" xfId="0" applyFont="1" applyFill="1" applyBorder="1" applyAlignment="1" applyProtection="1">
      <alignment horizontal="center" vertical="top" wrapText="1"/>
      <protection locked="0"/>
    </xf>
    <xf numFmtId="0" fontId="11" fillId="0" borderId="0" xfId="0" applyFont="1" applyFill="1" applyBorder="1" applyAlignment="1">
      <alignment horizontal="right"/>
    </xf>
    <xf numFmtId="165" fontId="11" fillId="0" borderId="0" xfId="1" applyNumberFormat="1" applyFont="1" applyBorder="1" applyAlignment="1">
      <alignment horizontal="right"/>
    </xf>
    <xf numFmtId="0" fontId="4" fillId="6" borderId="7"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167" fontId="5" fillId="2" borderId="14" xfId="2" applyNumberFormat="1" applyFont="1" applyFill="1" applyBorder="1" applyAlignment="1" applyProtection="1">
      <alignment horizontal="center" vertical="top" wrapText="1"/>
      <protection locked="0"/>
    </xf>
    <xf numFmtId="167" fontId="5" fillId="2" borderId="11" xfId="2" applyNumberFormat="1" applyFont="1" applyFill="1" applyBorder="1" applyAlignment="1" applyProtection="1">
      <alignment horizontal="center" vertical="top" wrapText="1"/>
      <protection locked="0"/>
    </xf>
    <xf numFmtId="167" fontId="5" fillId="2" borderId="2" xfId="2" applyNumberFormat="1" applyFont="1" applyFill="1" applyBorder="1" applyAlignment="1" applyProtection="1">
      <alignment horizontal="center" vertical="top" wrapText="1"/>
      <protection locked="0"/>
    </xf>
    <xf numFmtId="0" fontId="4" fillId="7" borderId="57" xfId="0" applyFont="1" applyFill="1" applyBorder="1" applyAlignment="1" applyProtection="1">
      <alignment horizontal="left" vertical="top" wrapText="1" indent="1"/>
      <protection locked="0"/>
    </xf>
    <xf numFmtId="0" fontId="5" fillId="2" borderId="11" xfId="0" applyFont="1" applyFill="1" applyBorder="1" applyAlignment="1" applyProtection="1">
      <alignment horizontal="left" vertical="top" wrapText="1"/>
      <protection locked="0"/>
    </xf>
    <xf numFmtId="0" fontId="4" fillId="8" borderId="57" xfId="0" applyFont="1" applyFill="1" applyBorder="1" applyAlignment="1" applyProtection="1">
      <alignment horizontal="left" vertical="top" wrapText="1" indent="2"/>
      <protection locked="0"/>
    </xf>
    <xf numFmtId="0" fontId="5" fillId="2" borderId="14" xfId="0" applyFont="1" applyFill="1" applyBorder="1" applyAlignment="1" applyProtection="1">
      <alignment horizontal="left" vertical="top" wrapText="1"/>
      <protection locked="0"/>
    </xf>
    <xf numFmtId="0" fontId="11" fillId="2" borderId="7" xfId="0" applyFont="1" applyFill="1" applyBorder="1" applyAlignment="1" applyProtection="1">
      <alignment horizontal="left" wrapText="1"/>
      <protection locked="0"/>
    </xf>
    <xf numFmtId="0" fontId="5" fillId="2" borderId="0" xfId="0" applyFont="1" applyFill="1" applyBorder="1" applyAlignment="1" applyProtection="1">
      <alignment horizontal="left" vertical="top" wrapText="1"/>
      <protection locked="0"/>
    </xf>
    <xf numFmtId="165" fontId="5" fillId="2" borderId="17" xfId="0" applyNumberFormat="1" applyFont="1" applyFill="1" applyBorder="1" applyAlignment="1" applyProtection="1">
      <alignment vertical="top" wrapText="1"/>
      <protection locked="0"/>
    </xf>
    <xf numFmtId="165" fontId="5" fillId="2" borderId="11" xfId="0" applyNumberFormat="1" applyFont="1" applyFill="1" applyBorder="1" applyAlignment="1" applyProtection="1">
      <alignment vertical="top" wrapText="1"/>
      <protection locked="0"/>
    </xf>
    <xf numFmtId="0" fontId="4" fillId="2" borderId="7"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67" fontId="5" fillId="2" borderId="55" xfId="2" applyNumberFormat="1" applyFont="1" applyFill="1" applyBorder="1" applyAlignment="1" applyProtection="1">
      <alignment horizontal="center" vertical="top" wrapText="1"/>
      <protection locked="0"/>
    </xf>
    <xf numFmtId="167" fontId="5" fillId="2" borderId="60" xfId="2" applyNumberFormat="1" applyFont="1" applyFill="1" applyBorder="1" applyAlignment="1" applyProtection="1">
      <alignment horizontal="center" vertical="top" wrapText="1"/>
      <protection locked="0"/>
    </xf>
    <xf numFmtId="0" fontId="4" fillId="2" borderId="57" xfId="0" applyFont="1" applyFill="1" applyBorder="1" applyAlignment="1" applyProtection="1">
      <alignment horizontal="left" wrapText="1" indent="1"/>
      <protection locked="0"/>
    </xf>
    <xf numFmtId="0" fontId="5" fillId="2" borderId="7" xfId="0" applyFont="1" applyFill="1" applyBorder="1" applyAlignment="1" applyProtection="1">
      <alignment horizontal="left" vertical="top" wrapText="1"/>
      <protection locked="0"/>
    </xf>
    <xf numFmtId="167" fontId="5" fillId="2" borderId="10" xfId="2" applyNumberFormat="1" applyFont="1" applyFill="1" applyBorder="1" applyAlignment="1" applyProtection="1">
      <alignment horizontal="center" vertical="top" wrapText="1"/>
      <protection locked="0"/>
    </xf>
    <xf numFmtId="167" fontId="5" fillId="2" borderId="7" xfId="2" applyNumberFormat="1" applyFont="1" applyFill="1" applyBorder="1" applyAlignment="1" applyProtection="1">
      <alignment horizontal="center" vertical="top" wrapText="1"/>
      <protection locked="0"/>
    </xf>
    <xf numFmtId="0" fontId="11" fillId="0" borderId="0" xfId="0" applyFont="1"/>
    <xf numFmtId="0" fontId="11" fillId="0" borderId="0" xfId="0" applyFont="1" applyBorder="1" applyAlignment="1">
      <alignment horizontal="left" vertical="top" wrapText="1"/>
    </xf>
    <xf numFmtId="170" fontId="11" fillId="0" borderId="0" xfId="1" applyNumberFormat="1" applyFont="1" applyBorder="1" applyAlignment="1">
      <alignment vertical="top" wrapText="1"/>
    </xf>
    <xf numFmtId="170" fontId="11" fillId="0" borderId="0" xfId="1" applyNumberFormat="1" applyFont="1" applyFill="1" applyBorder="1" applyAlignment="1">
      <alignment vertical="top" wrapText="1"/>
    </xf>
    <xf numFmtId="0" fontId="4" fillId="6" borderId="57" xfId="0" applyFont="1" applyFill="1" applyBorder="1" applyAlignment="1" applyProtection="1">
      <alignment horizontal="left" vertical="top" wrapText="1"/>
      <protection locked="0"/>
    </xf>
    <xf numFmtId="171" fontId="5" fillId="2" borderId="41" xfId="2" applyNumberFormat="1" applyFont="1" applyFill="1" applyBorder="1" applyAlignment="1" applyProtection="1">
      <alignment horizontal="center" vertical="top" wrapText="1"/>
      <protection locked="0"/>
    </xf>
    <xf numFmtId="171" fontId="5" fillId="2" borderId="13" xfId="2" applyNumberFormat="1" applyFont="1" applyFill="1" applyBorder="1" applyAlignment="1" applyProtection="1">
      <alignment horizontal="center" vertical="top" wrapText="1"/>
      <protection locked="0"/>
    </xf>
    <xf numFmtId="171" fontId="5" fillId="2" borderId="14" xfId="2" applyNumberFormat="1" applyFont="1" applyFill="1" applyBorder="1" applyAlignment="1" applyProtection="1">
      <alignment horizontal="center" vertical="top" wrapText="1"/>
      <protection locked="0"/>
    </xf>
    <xf numFmtId="171" fontId="5" fillId="2" borderId="12" xfId="2" applyNumberFormat="1" applyFont="1" applyFill="1" applyBorder="1" applyAlignment="1" applyProtection="1">
      <alignment horizontal="center" vertical="top" wrapText="1"/>
      <protection locked="0"/>
    </xf>
    <xf numFmtId="171" fontId="5" fillId="2" borderId="0" xfId="2" applyNumberFormat="1" applyFont="1" applyFill="1" applyBorder="1" applyAlignment="1" applyProtection="1">
      <alignment horizontal="center" vertical="top" wrapText="1"/>
      <protection locked="0"/>
    </xf>
    <xf numFmtId="171" fontId="5" fillId="2" borderId="37" xfId="2" applyNumberFormat="1" applyFont="1" applyFill="1" applyBorder="1" applyAlignment="1" applyProtection="1">
      <alignment horizontal="center" vertical="top" wrapText="1"/>
      <protection locked="0"/>
    </xf>
    <xf numFmtId="0" fontId="11" fillId="2" borderId="57" xfId="0" applyFont="1" applyFill="1" applyBorder="1" applyAlignment="1" applyProtection="1">
      <alignment horizontal="left" wrapText="1" indent="1"/>
      <protection locked="0"/>
    </xf>
    <xf numFmtId="171" fontId="5" fillId="2" borderId="16" xfId="2" applyNumberFormat="1" applyFont="1" applyFill="1" applyBorder="1" applyAlignment="1" applyProtection="1">
      <alignment horizontal="center" vertical="top" wrapText="1"/>
      <protection locked="0"/>
    </xf>
    <xf numFmtId="0" fontId="11" fillId="2" borderId="2" xfId="0" applyFont="1" applyFill="1" applyBorder="1" applyAlignment="1" applyProtection="1">
      <alignment horizontal="left" wrapText="1" indent="1"/>
      <protection locked="0"/>
    </xf>
    <xf numFmtId="0" fontId="5" fillId="2" borderId="35" xfId="0" applyFont="1" applyFill="1" applyBorder="1" applyAlignment="1" applyProtection="1">
      <alignment horizontal="left" vertical="top" wrapText="1"/>
      <protection locked="0"/>
    </xf>
    <xf numFmtId="171" fontId="5" fillId="2" borderId="38" xfId="2" applyNumberFormat="1" applyFont="1" applyFill="1" applyBorder="1" applyAlignment="1" applyProtection="1">
      <alignment horizontal="center" vertical="top" wrapText="1"/>
      <protection locked="0"/>
    </xf>
    <xf numFmtId="171" fontId="5" fillId="2" borderId="34" xfId="2" applyNumberFormat="1" applyFont="1" applyFill="1" applyBorder="1" applyAlignment="1" applyProtection="1">
      <alignment horizontal="center" vertical="top" wrapText="1"/>
      <protection locked="0"/>
    </xf>
    <xf numFmtId="171" fontId="5" fillId="2" borderId="35" xfId="2" applyNumberFormat="1" applyFont="1" applyFill="1" applyBorder="1" applyAlignment="1" applyProtection="1">
      <alignment horizontal="center" vertical="top" wrapText="1"/>
      <protection locked="0"/>
    </xf>
    <xf numFmtId="171" fontId="5" fillId="2" borderId="33" xfId="2" applyNumberFormat="1" applyFont="1" applyFill="1" applyBorder="1" applyAlignment="1" applyProtection="1">
      <alignment horizontal="center" vertical="top" wrapText="1"/>
      <protection locked="0"/>
    </xf>
    <xf numFmtId="171" fontId="5" fillId="2" borderId="36" xfId="2" applyNumberFormat="1" applyFont="1" applyFill="1" applyBorder="1" applyAlignment="1" applyProtection="1">
      <alignment horizontal="center" vertical="top" wrapText="1"/>
      <protection locked="0"/>
    </xf>
    <xf numFmtId="0" fontId="5" fillId="2" borderId="14" xfId="0" applyFont="1" applyFill="1" applyBorder="1" applyAlignment="1" applyProtection="1">
      <alignment horizontal="left" wrapText="1"/>
      <protection locked="0"/>
    </xf>
    <xf numFmtId="171" fontId="5" fillId="2" borderId="41" xfId="0" applyNumberFormat="1" applyFont="1" applyFill="1" applyBorder="1" applyAlignment="1" applyProtection="1">
      <alignment horizontal="center" vertical="top" wrapText="1"/>
      <protection locked="0"/>
    </xf>
    <xf numFmtId="171" fontId="5" fillId="2" borderId="13" xfId="0" applyNumberFormat="1" applyFont="1" applyFill="1" applyBorder="1" applyAlignment="1" applyProtection="1">
      <alignment horizontal="center" vertical="top" wrapText="1"/>
      <protection locked="0"/>
    </xf>
    <xf numFmtId="171" fontId="5" fillId="2" borderId="14" xfId="0" applyNumberFormat="1" applyFont="1" applyFill="1" applyBorder="1" applyAlignment="1" applyProtection="1">
      <alignment horizontal="center" vertical="top" wrapText="1"/>
      <protection locked="0"/>
    </xf>
    <xf numFmtId="171" fontId="5" fillId="2" borderId="12" xfId="0" applyNumberFormat="1" applyFont="1" applyFill="1" applyBorder="1" applyAlignment="1" applyProtection="1">
      <alignment horizontal="center" vertical="top" wrapText="1"/>
      <protection locked="0"/>
    </xf>
    <xf numFmtId="171" fontId="5" fillId="2" borderId="0" xfId="0" applyNumberFormat="1" applyFont="1" applyFill="1" applyBorder="1" applyAlignment="1" applyProtection="1">
      <alignment horizontal="center" vertical="top" wrapText="1"/>
      <protection locked="0"/>
    </xf>
    <xf numFmtId="171" fontId="5" fillId="2" borderId="16" xfId="0" applyNumberFormat="1" applyFont="1" applyFill="1" applyBorder="1" applyAlignment="1" applyProtection="1">
      <alignment horizontal="center" vertical="top" wrapText="1"/>
      <protection locked="0"/>
    </xf>
    <xf numFmtId="0" fontId="4" fillId="2" borderId="2" xfId="0" applyFont="1" applyFill="1" applyBorder="1" applyAlignment="1" applyProtection="1">
      <alignment horizontal="left" vertical="top" wrapText="1"/>
      <protection locked="0"/>
    </xf>
    <xf numFmtId="171" fontId="5" fillId="2" borderId="38" xfId="1" applyNumberFormat="1" applyFont="1" applyFill="1" applyBorder="1" applyAlignment="1" applyProtection="1">
      <alignment horizontal="center" vertical="top" wrapText="1"/>
      <protection locked="0"/>
    </xf>
    <xf numFmtId="171" fontId="5" fillId="2" borderId="34" xfId="1" applyNumberFormat="1" applyFont="1" applyFill="1" applyBorder="1" applyAlignment="1" applyProtection="1">
      <alignment horizontal="center" vertical="top" wrapText="1"/>
      <protection locked="0"/>
    </xf>
    <xf numFmtId="171" fontId="5" fillId="2" borderId="35" xfId="1" applyNumberFormat="1" applyFont="1" applyFill="1" applyBorder="1" applyAlignment="1" applyProtection="1">
      <alignment horizontal="center" vertical="top" wrapText="1"/>
      <protection locked="0"/>
    </xf>
    <xf numFmtId="171" fontId="5" fillId="2" borderId="33" xfId="1" applyNumberFormat="1" applyFont="1" applyFill="1" applyBorder="1" applyAlignment="1" applyProtection="1">
      <alignment horizontal="center" vertical="top" wrapText="1"/>
      <protection locked="0"/>
    </xf>
    <xf numFmtId="171" fontId="5" fillId="2" borderId="36" xfId="1" applyNumberFormat="1" applyFont="1" applyFill="1" applyBorder="1" applyAlignment="1" applyProtection="1">
      <alignment horizontal="center" vertical="top" wrapText="1"/>
      <protection locked="0"/>
    </xf>
    <xf numFmtId="171" fontId="5" fillId="2" borderId="37" xfId="1" applyNumberFormat="1" applyFont="1" applyFill="1" applyBorder="1" applyAlignment="1" applyProtection="1">
      <alignment horizontal="center" vertical="top" wrapText="1"/>
      <protection locked="0"/>
    </xf>
    <xf numFmtId="171" fontId="5" fillId="2" borderId="41" xfId="1" applyNumberFormat="1" applyFont="1" applyFill="1" applyBorder="1" applyAlignment="1" applyProtection="1">
      <alignment horizontal="center" vertical="top" wrapText="1"/>
      <protection locked="0"/>
    </xf>
    <xf numFmtId="171" fontId="5" fillId="2" borderId="13" xfId="1" applyNumberFormat="1" applyFont="1" applyFill="1" applyBorder="1" applyAlignment="1" applyProtection="1">
      <alignment horizontal="center" vertical="top" wrapText="1"/>
      <protection locked="0"/>
    </xf>
    <xf numFmtId="171" fontId="5" fillId="2" borderId="14" xfId="1" applyNumberFormat="1" applyFont="1" applyFill="1" applyBorder="1" applyAlignment="1" applyProtection="1">
      <alignment horizontal="center" vertical="top" wrapText="1"/>
      <protection locked="0"/>
    </xf>
    <xf numFmtId="171" fontId="5" fillId="2" borderId="12" xfId="1" applyNumberFormat="1" applyFont="1" applyFill="1" applyBorder="1" applyAlignment="1" applyProtection="1">
      <alignment horizontal="center" vertical="top" wrapText="1"/>
      <protection locked="0"/>
    </xf>
    <xf numFmtId="171" fontId="5" fillId="2" borderId="0" xfId="1" applyNumberFormat="1" applyFont="1" applyFill="1" applyBorder="1" applyAlignment="1" applyProtection="1">
      <alignment horizontal="center" vertical="top" wrapText="1"/>
      <protection locked="0"/>
    </xf>
    <xf numFmtId="171" fontId="5" fillId="2" borderId="16" xfId="1" applyNumberFormat="1" applyFont="1" applyFill="1" applyBorder="1" applyAlignment="1" applyProtection="1">
      <alignment horizontal="center" vertical="top" wrapText="1"/>
      <protection locked="0"/>
    </xf>
    <xf numFmtId="0" fontId="5" fillId="2" borderId="10" xfId="0" applyFont="1" applyFill="1" applyBorder="1" applyAlignment="1" applyProtection="1">
      <alignment horizontal="left" vertical="top" wrapText="1"/>
      <protection locked="0"/>
    </xf>
    <xf numFmtId="171" fontId="5" fillId="2" borderId="68" xfId="0" applyNumberFormat="1" applyFont="1" applyFill="1" applyBorder="1" applyAlignment="1" applyProtection="1">
      <alignment horizontal="center" vertical="top" wrapText="1"/>
      <protection locked="0"/>
    </xf>
    <xf numFmtId="171" fontId="5" fillId="2" borderId="9" xfId="0" applyNumberFormat="1" applyFont="1" applyFill="1" applyBorder="1" applyAlignment="1" applyProtection="1">
      <alignment horizontal="center" vertical="top" wrapText="1"/>
      <protection locked="0"/>
    </xf>
    <xf numFmtId="171" fontId="5" fillId="2" borderId="10" xfId="0" applyNumberFormat="1" applyFont="1" applyFill="1" applyBorder="1" applyAlignment="1" applyProtection="1">
      <alignment horizontal="center" vertical="top" wrapText="1"/>
      <protection locked="0"/>
    </xf>
    <xf numFmtId="171" fontId="5" fillId="2" borderId="8" xfId="0" applyNumberFormat="1" applyFont="1" applyFill="1" applyBorder="1" applyAlignment="1" applyProtection="1">
      <alignment horizontal="center" vertical="top" wrapText="1"/>
      <protection locked="0"/>
    </xf>
    <xf numFmtId="171" fontId="5" fillId="2" borderId="1" xfId="0" applyNumberFormat="1" applyFont="1" applyFill="1" applyBorder="1" applyAlignment="1" applyProtection="1">
      <alignment horizontal="center" vertical="top" wrapText="1"/>
      <protection locked="0"/>
    </xf>
    <xf numFmtId="171" fontId="5" fillId="2" borderId="44" xfId="0" applyNumberFormat="1" applyFont="1" applyFill="1" applyBorder="1" applyAlignment="1" applyProtection="1">
      <alignment horizontal="center" vertical="top" wrapText="1"/>
      <protection locked="0"/>
    </xf>
    <xf numFmtId="0" fontId="6" fillId="0" borderId="33" xfId="0" applyFont="1" applyBorder="1" applyAlignment="1">
      <alignment horizontal="left" wrapText="1"/>
    </xf>
    <xf numFmtId="0" fontId="5" fillId="0" borderId="70" xfId="0" applyFont="1" applyBorder="1" applyAlignment="1">
      <alignment horizontal="left" vertical="top" wrapText="1"/>
    </xf>
    <xf numFmtId="0" fontId="5" fillId="0" borderId="37" xfId="0" applyFont="1" applyBorder="1" applyAlignment="1">
      <alignment horizontal="center" vertical="top" wrapText="1"/>
    </xf>
    <xf numFmtId="0" fontId="5" fillId="0" borderId="34" xfId="0" applyFont="1" applyBorder="1" applyAlignment="1">
      <alignment horizontal="center" vertical="top" wrapText="1"/>
    </xf>
    <xf numFmtId="0" fontId="5" fillId="0" borderId="35" xfId="0" applyFont="1" applyBorder="1" applyAlignment="1">
      <alignment horizontal="center" vertical="top" wrapText="1"/>
    </xf>
    <xf numFmtId="0" fontId="5" fillId="0" borderId="33" xfId="0" applyFont="1" applyBorder="1" applyAlignment="1">
      <alignment horizontal="center" vertical="top" wrapText="1"/>
    </xf>
    <xf numFmtId="0" fontId="5" fillId="0" borderId="36" xfId="0" applyFont="1" applyBorder="1" applyAlignment="1">
      <alignment horizontal="center" vertical="top" wrapText="1"/>
    </xf>
    <xf numFmtId="0" fontId="5" fillId="0" borderId="12" xfId="0" applyFont="1" applyBorder="1" applyAlignment="1">
      <alignment horizontal="left" vertical="top" wrapText="1" indent="1"/>
    </xf>
    <xf numFmtId="0" fontId="5" fillId="0" borderId="15" xfId="0" applyFont="1" applyBorder="1" applyAlignment="1">
      <alignment horizontal="left" vertical="top" wrapText="1"/>
    </xf>
    <xf numFmtId="167" fontId="5" fillId="0" borderId="16" xfId="2" applyNumberFormat="1" applyFont="1" applyFill="1" applyBorder="1" applyAlignment="1">
      <alignment horizontal="center" vertical="top" wrapText="1"/>
    </xf>
    <xf numFmtId="167" fontId="5" fillId="0" borderId="13" xfId="2" applyNumberFormat="1" applyFont="1" applyFill="1" applyBorder="1" applyAlignment="1">
      <alignment horizontal="center" vertical="top" wrapText="1"/>
    </xf>
    <xf numFmtId="167" fontId="5" fillId="0" borderId="14" xfId="2" applyNumberFormat="1" applyFont="1" applyFill="1" applyBorder="1" applyAlignment="1">
      <alignment horizontal="center" vertical="top" wrapText="1"/>
    </xf>
    <xf numFmtId="167" fontId="5" fillId="0" borderId="12" xfId="2" applyNumberFormat="1" applyFont="1" applyFill="1" applyBorder="1" applyAlignment="1">
      <alignment horizontal="center" vertical="top" wrapText="1"/>
    </xf>
    <xf numFmtId="167" fontId="5" fillId="0" borderId="0" xfId="2" applyNumberFormat="1" applyFont="1" applyFill="1" applyBorder="1" applyAlignment="1">
      <alignment horizontal="center" vertical="top" wrapText="1"/>
    </xf>
    <xf numFmtId="0" fontId="5" fillId="2" borderId="16" xfId="2" applyNumberFormat="1" applyFont="1" applyFill="1" applyBorder="1" applyAlignment="1" applyProtection="1">
      <alignment horizontal="center" vertical="top" wrapText="1"/>
      <protection locked="0"/>
    </xf>
    <xf numFmtId="0" fontId="5" fillId="2" borderId="13" xfId="0" applyNumberFormat="1" applyFont="1" applyFill="1" applyBorder="1" applyAlignment="1" applyProtection="1">
      <alignment horizontal="center" vertical="top" wrapText="1"/>
      <protection locked="0"/>
    </xf>
    <xf numFmtId="0" fontId="5" fillId="2" borderId="14" xfId="0" applyNumberFormat="1" applyFont="1" applyFill="1" applyBorder="1" applyAlignment="1" applyProtection="1">
      <alignment horizontal="center" vertical="top" wrapText="1"/>
      <protection locked="0"/>
    </xf>
    <xf numFmtId="0" fontId="5" fillId="2" borderId="12" xfId="0" applyNumberFormat="1" applyFont="1" applyFill="1" applyBorder="1" applyAlignment="1" applyProtection="1">
      <alignment horizontal="center" vertical="top" wrapText="1"/>
      <protection locked="0"/>
    </xf>
    <xf numFmtId="0" fontId="5" fillId="2" borderId="0" xfId="0" applyNumberFormat="1" applyFont="1" applyFill="1" applyBorder="1" applyAlignment="1" applyProtection="1">
      <alignment horizontal="center" vertical="top" wrapText="1"/>
      <protection locked="0"/>
    </xf>
    <xf numFmtId="0" fontId="5" fillId="0" borderId="16" xfId="2" applyNumberFormat="1" applyFont="1" applyFill="1" applyBorder="1" applyAlignment="1">
      <alignment horizontal="center" vertical="top" wrapText="1"/>
    </xf>
    <xf numFmtId="0" fontId="5" fillId="0" borderId="13" xfId="2" applyNumberFormat="1" applyFont="1" applyFill="1" applyBorder="1" applyAlignment="1">
      <alignment horizontal="center" vertical="top" wrapText="1"/>
    </xf>
    <xf numFmtId="0" fontId="5" fillId="0" borderId="14" xfId="2" applyNumberFormat="1" applyFont="1" applyFill="1" applyBorder="1" applyAlignment="1">
      <alignment horizontal="center" vertical="top" wrapText="1"/>
    </xf>
    <xf numFmtId="0" fontId="6" fillId="0" borderId="12" xfId="0" applyFont="1" applyBorder="1" applyAlignment="1">
      <alignment horizontal="left" wrapText="1"/>
    </xf>
    <xf numFmtId="0" fontId="5" fillId="0" borderId="16"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0" xfId="0" applyFont="1" applyFill="1" applyBorder="1" applyAlignment="1">
      <alignment horizontal="center" vertical="top" wrapText="1"/>
    </xf>
    <xf numFmtId="172" fontId="5" fillId="0" borderId="16" xfId="1" applyNumberFormat="1" applyFont="1" applyFill="1" applyBorder="1" applyAlignment="1">
      <alignment vertical="top" wrapText="1"/>
    </xf>
    <xf numFmtId="172" fontId="5" fillId="0" borderId="13" xfId="1" applyNumberFormat="1" applyFont="1" applyFill="1" applyBorder="1" applyAlignment="1">
      <alignment vertical="top" wrapText="1"/>
    </xf>
    <xf numFmtId="172" fontId="5" fillId="0" borderId="14" xfId="1" applyNumberFormat="1" applyFont="1" applyFill="1" applyBorder="1" applyAlignment="1">
      <alignment vertical="top" wrapText="1"/>
    </xf>
    <xf numFmtId="172" fontId="5" fillId="0" borderId="12" xfId="1" applyNumberFormat="1" applyFont="1" applyFill="1" applyBorder="1" applyAlignment="1">
      <alignment vertical="top" wrapText="1"/>
    </xf>
    <xf numFmtId="172" fontId="5" fillId="0" borderId="0" xfId="1" applyNumberFormat="1" applyFont="1" applyFill="1" applyBorder="1" applyAlignment="1">
      <alignment vertical="top" wrapText="1"/>
    </xf>
    <xf numFmtId="172" fontId="5" fillId="0" borderId="16" xfId="0" applyNumberFormat="1" applyFont="1" applyFill="1" applyBorder="1" applyAlignment="1">
      <alignment horizontal="center" vertical="top" wrapText="1"/>
    </xf>
    <xf numFmtId="172" fontId="5" fillId="0" borderId="13" xfId="0" applyNumberFormat="1" applyFont="1" applyFill="1" applyBorder="1" applyAlignment="1">
      <alignment horizontal="center" vertical="top" wrapText="1"/>
    </xf>
    <xf numFmtId="172" fontId="5" fillId="0" borderId="14" xfId="0" applyNumberFormat="1" applyFont="1" applyFill="1" applyBorder="1" applyAlignment="1">
      <alignment horizontal="center" vertical="top" wrapText="1"/>
    </xf>
    <xf numFmtId="172" fontId="5" fillId="0" borderId="12" xfId="0" applyNumberFormat="1" applyFont="1" applyFill="1" applyBorder="1" applyAlignment="1">
      <alignment horizontal="center" vertical="top" wrapText="1"/>
    </xf>
    <xf numFmtId="172" fontId="5" fillId="0" borderId="0" xfId="0" applyNumberFormat="1" applyFont="1" applyFill="1" applyBorder="1" applyAlignment="1">
      <alignment horizontal="center" vertical="top" wrapText="1"/>
    </xf>
    <xf numFmtId="167" fontId="5" fillId="0" borderId="16" xfId="0" applyNumberFormat="1" applyFont="1" applyFill="1" applyBorder="1" applyAlignment="1">
      <alignment horizontal="center" vertical="top" wrapText="1"/>
    </xf>
    <xf numFmtId="167" fontId="5" fillId="0" borderId="13" xfId="0" applyNumberFormat="1" applyFont="1" applyFill="1" applyBorder="1" applyAlignment="1">
      <alignment horizontal="center" vertical="top" wrapText="1"/>
    </xf>
    <xf numFmtId="167" fontId="5" fillId="0" borderId="12" xfId="0" applyNumberFormat="1" applyFont="1" applyFill="1" applyBorder="1" applyAlignment="1">
      <alignment horizontal="center" vertical="top" wrapText="1"/>
    </xf>
    <xf numFmtId="167" fontId="5" fillId="0" borderId="14" xfId="0" applyNumberFormat="1" applyFont="1" applyFill="1" applyBorder="1" applyAlignment="1">
      <alignment horizontal="center" vertical="top" wrapText="1"/>
    </xf>
    <xf numFmtId="167" fontId="5" fillId="0" borderId="0" xfId="0" applyNumberFormat="1" applyFont="1" applyFill="1" applyBorder="1" applyAlignment="1">
      <alignment horizontal="center" vertical="top" wrapText="1"/>
    </xf>
    <xf numFmtId="167" fontId="5" fillId="2" borderId="16" xfId="2" applyNumberFormat="1" applyFont="1" applyFill="1" applyBorder="1" applyAlignment="1" applyProtection="1">
      <alignment horizontal="center" vertical="top" wrapText="1"/>
      <protection locked="0"/>
    </xf>
    <xf numFmtId="167" fontId="5" fillId="2" borderId="13" xfId="2" applyNumberFormat="1" applyFont="1" applyFill="1" applyBorder="1" applyAlignment="1" applyProtection="1">
      <alignment horizontal="center" vertical="top" wrapText="1"/>
      <protection locked="0"/>
    </xf>
    <xf numFmtId="167" fontId="5" fillId="2" borderId="12" xfId="2" applyNumberFormat="1" applyFont="1" applyFill="1" applyBorder="1" applyAlignment="1" applyProtection="1">
      <alignment horizontal="center" vertical="top" wrapText="1"/>
      <protection locked="0"/>
    </xf>
    <xf numFmtId="167" fontId="5" fillId="2" borderId="0" xfId="2" applyNumberFormat="1" applyFont="1" applyFill="1" applyBorder="1" applyAlignment="1" applyProtection="1">
      <alignment horizontal="center" vertical="top" wrapText="1"/>
      <protection locked="0"/>
    </xf>
    <xf numFmtId="167" fontId="5" fillId="2" borderId="16" xfId="0" applyNumberFormat="1" applyFont="1" applyFill="1" applyBorder="1" applyAlignment="1" applyProtection="1">
      <alignment horizontal="center" vertical="top" wrapText="1"/>
      <protection locked="0"/>
    </xf>
    <xf numFmtId="167" fontId="5" fillId="2" borderId="13" xfId="0" applyNumberFormat="1" applyFont="1" applyFill="1" applyBorder="1" applyAlignment="1" applyProtection="1">
      <alignment horizontal="center" vertical="top" wrapText="1"/>
      <protection locked="0"/>
    </xf>
    <xf numFmtId="167" fontId="5" fillId="2" borderId="14" xfId="0" applyNumberFormat="1" applyFont="1" applyFill="1" applyBorder="1" applyAlignment="1" applyProtection="1">
      <alignment horizontal="center" vertical="top" wrapText="1"/>
      <protection locked="0"/>
    </xf>
    <xf numFmtId="167" fontId="5" fillId="2" borderId="12" xfId="0" applyNumberFormat="1" applyFont="1" applyFill="1" applyBorder="1" applyAlignment="1" applyProtection="1">
      <alignment horizontal="center" vertical="top" wrapText="1"/>
      <protection locked="0"/>
    </xf>
    <xf numFmtId="167" fontId="5" fillId="2" borderId="0" xfId="0" applyNumberFormat="1" applyFont="1" applyFill="1" applyBorder="1" applyAlignment="1" applyProtection="1">
      <alignment horizontal="center" vertical="top" wrapText="1"/>
      <protection locked="0"/>
    </xf>
    <xf numFmtId="0" fontId="5" fillId="0" borderId="15" xfId="0" applyFont="1" applyFill="1" applyBorder="1" applyAlignment="1">
      <alignment horizontal="left" vertical="top" wrapText="1"/>
    </xf>
    <xf numFmtId="0" fontId="6" fillId="0" borderId="12" xfId="0" applyFont="1" applyBorder="1" applyAlignment="1">
      <alignment horizontal="left" vertical="top" wrapText="1"/>
    </xf>
    <xf numFmtId="0" fontId="6" fillId="0" borderId="15" xfId="0" applyFont="1" applyBorder="1" applyAlignment="1">
      <alignment horizontal="left" vertical="top" wrapText="1"/>
    </xf>
    <xf numFmtId="9" fontId="5" fillId="0" borderId="16" xfId="0" applyNumberFormat="1" applyFont="1" applyFill="1" applyBorder="1" applyAlignment="1">
      <alignment horizontal="center" vertical="top" wrapText="1"/>
    </xf>
    <xf numFmtId="9" fontId="5" fillId="0" borderId="13" xfId="0" applyNumberFormat="1" applyFont="1" applyFill="1" applyBorder="1" applyAlignment="1">
      <alignment horizontal="center" vertical="top" wrapText="1"/>
    </xf>
    <xf numFmtId="9" fontId="5" fillId="0" borderId="14" xfId="0" applyNumberFormat="1" applyFont="1" applyFill="1" applyBorder="1" applyAlignment="1">
      <alignment horizontal="center" vertical="top" wrapText="1"/>
    </xf>
    <xf numFmtId="9" fontId="5" fillId="0" borderId="12" xfId="0" applyNumberFormat="1" applyFont="1" applyFill="1" applyBorder="1" applyAlignment="1">
      <alignment horizontal="center" vertical="top" wrapText="1"/>
    </xf>
    <xf numFmtId="9" fontId="5" fillId="0" borderId="0" xfId="0" applyNumberFormat="1" applyFont="1" applyFill="1" applyBorder="1" applyAlignment="1">
      <alignment horizontal="center" vertical="top" wrapText="1"/>
    </xf>
    <xf numFmtId="0" fontId="5" fillId="0" borderId="65" xfId="0" applyFont="1" applyBorder="1" applyAlignment="1">
      <alignment horizontal="left" vertical="top" wrapText="1" indent="1"/>
    </xf>
    <xf numFmtId="0" fontId="5" fillId="0" borderId="30" xfId="0" applyFont="1" applyBorder="1" applyAlignment="1">
      <alignment horizontal="left" vertical="top" wrapText="1"/>
    </xf>
    <xf numFmtId="172" fontId="5" fillId="0" borderId="28" xfId="1" applyNumberFormat="1" applyFont="1" applyFill="1" applyBorder="1" applyAlignment="1">
      <alignment vertical="top" wrapText="1"/>
    </xf>
    <xf numFmtId="172" fontId="5" fillId="0" borderId="29" xfId="1" applyNumberFormat="1" applyFont="1" applyFill="1" applyBorder="1" applyAlignment="1">
      <alignment vertical="top" wrapText="1"/>
    </xf>
    <xf numFmtId="172" fontId="5" fillId="0" borderId="64" xfId="1" applyNumberFormat="1" applyFont="1" applyFill="1" applyBorder="1" applyAlignment="1">
      <alignment vertical="top" wrapText="1"/>
    </xf>
    <xf numFmtId="172" fontId="5" fillId="0" borderId="65" xfId="1" applyNumberFormat="1" applyFont="1" applyFill="1" applyBorder="1" applyAlignment="1">
      <alignment vertical="top" wrapText="1"/>
    </xf>
    <xf numFmtId="172" fontId="5" fillId="0" borderId="32" xfId="1" applyNumberFormat="1" applyFont="1" applyFill="1" applyBorder="1" applyAlignment="1">
      <alignment vertical="top" wrapText="1"/>
    </xf>
    <xf numFmtId="167" fontId="5" fillId="2" borderId="57" xfId="0" applyNumberFormat="1" applyFont="1" applyFill="1" applyBorder="1" applyAlignment="1" applyProtection="1">
      <alignment horizontal="center"/>
      <protection locked="0"/>
    </xf>
    <xf numFmtId="167" fontId="5" fillId="0" borderId="0" xfId="0" applyNumberFormat="1" applyFont="1" applyFill="1" applyAlignment="1">
      <alignment horizontal="center"/>
    </xf>
    <xf numFmtId="168" fontId="5" fillId="0" borderId="0" xfId="1" applyNumberFormat="1" applyFont="1"/>
    <xf numFmtId="0" fontId="4" fillId="0" borderId="33" xfId="0" applyFont="1" applyFill="1" applyBorder="1" applyAlignment="1">
      <alignment horizontal="center" vertical="top" wrapText="1"/>
    </xf>
    <xf numFmtId="0" fontId="4" fillId="0" borderId="45" xfId="0" applyFont="1" applyFill="1" applyBorder="1" applyAlignment="1">
      <alignment horizontal="center" vertical="top" wrapText="1"/>
    </xf>
    <xf numFmtId="0" fontId="4" fillId="0" borderId="52" xfId="0" applyFont="1" applyFill="1" applyBorder="1" applyAlignment="1">
      <alignment horizontal="center" vertical="top" wrapText="1"/>
    </xf>
    <xf numFmtId="0" fontId="4" fillId="0" borderId="62" xfId="0" applyFont="1" applyFill="1" applyBorder="1" applyAlignment="1">
      <alignment horizontal="center" vertical="top" wrapText="1"/>
    </xf>
    <xf numFmtId="0" fontId="4" fillId="0" borderId="71" xfId="0" applyFont="1" applyFill="1" applyBorder="1" applyAlignment="1">
      <alignment horizontal="center" vertical="top" wrapText="1"/>
    </xf>
    <xf numFmtId="0" fontId="4" fillId="0" borderId="57" xfId="0" applyFont="1" applyFill="1" applyBorder="1" applyAlignment="1">
      <alignment horizontal="center" vertical="top" wrapText="1"/>
    </xf>
    <xf numFmtId="0" fontId="6" fillId="0" borderId="33" xfId="0" applyNumberFormat="1" applyFont="1" applyBorder="1" applyAlignment="1">
      <alignment horizontal="left" wrapText="1"/>
    </xf>
    <xf numFmtId="0" fontId="5" fillId="0" borderId="45" xfId="0" applyNumberFormat="1" applyFont="1" applyBorder="1" applyAlignment="1">
      <alignment horizontal="left" vertical="top" wrapText="1"/>
    </xf>
    <xf numFmtId="0" fontId="5" fillId="0" borderId="45" xfId="0" applyFont="1" applyBorder="1" applyAlignment="1">
      <alignment horizontal="left" vertical="top" wrapText="1"/>
    </xf>
    <xf numFmtId="0" fontId="5" fillId="0" borderId="70" xfId="0" applyFont="1" applyBorder="1" applyAlignment="1">
      <alignment horizontal="center" vertical="top" wrapText="1"/>
    </xf>
    <xf numFmtId="0" fontId="5" fillId="0" borderId="2" xfId="0" applyFont="1" applyBorder="1" applyAlignment="1">
      <alignment horizontal="center" vertical="top" wrapText="1"/>
    </xf>
    <xf numFmtId="0" fontId="5" fillId="2" borderId="17" xfId="0" applyNumberFormat="1" applyFont="1" applyFill="1" applyBorder="1" applyAlignment="1" applyProtection="1">
      <alignment horizontal="left" vertical="top" wrapText="1"/>
      <protection locked="0"/>
    </xf>
    <xf numFmtId="165" fontId="5" fillId="2" borderId="17" xfId="1" applyNumberFormat="1" applyFont="1" applyFill="1" applyBorder="1" applyAlignment="1" applyProtection="1">
      <alignment horizontal="left" vertical="top" wrapText="1"/>
      <protection locked="0"/>
    </xf>
    <xf numFmtId="165" fontId="5" fillId="2" borderId="13" xfId="0" applyNumberFormat="1" applyFont="1" applyFill="1" applyBorder="1" applyAlignment="1" applyProtection="1">
      <alignment horizontal="center" vertical="top" wrapText="1"/>
      <protection locked="0"/>
    </xf>
    <xf numFmtId="165" fontId="5" fillId="2" borderId="15" xfId="0" applyNumberFormat="1" applyFont="1" applyFill="1" applyBorder="1" applyAlignment="1" applyProtection="1">
      <alignment horizontal="center" vertical="top" wrapText="1"/>
      <protection locked="0"/>
    </xf>
    <xf numFmtId="165" fontId="5" fillId="2" borderId="11" xfId="0" applyNumberFormat="1" applyFont="1" applyFill="1" applyBorder="1" applyAlignment="1" applyProtection="1">
      <alignment horizontal="center" vertical="top" wrapText="1"/>
      <protection locked="0"/>
    </xf>
    <xf numFmtId="165" fontId="5" fillId="2" borderId="0" xfId="0" applyNumberFormat="1" applyFont="1" applyFill="1" applyBorder="1" applyAlignment="1" applyProtection="1">
      <alignment horizontal="center" vertical="top" wrapText="1"/>
      <protection locked="0"/>
    </xf>
    <xf numFmtId="165" fontId="5" fillId="2" borderId="14" xfId="0" applyNumberFormat="1" applyFont="1" applyFill="1" applyBorder="1" applyAlignment="1" applyProtection="1">
      <alignment horizontal="center" vertical="top" wrapText="1"/>
      <protection locked="0"/>
    </xf>
    <xf numFmtId="0" fontId="5" fillId="0" borderId="12" xfId="0" applyNumberFormat="1" applyFont="1" applyBorder="1" applyAlignment="1">
      <alignment horizontal="left" vertical="top" wrapText="1" indent="1"/>
    </xf>
    <xf numFmtId="165" fontId="5" fillId="2" borderId="12" xfId="2" applyNumberFormat="1" applyFont="1" applyFill="1" applyBorder="1" applyAlignment="1" applyProtection="1">
      <alignment horizontal="center" vertical="top" wrapText="1"/>
      <protection locked="0"/>
    </xf>
    <xf numFmtId="165" fontId="5" fillId="2" borderId="13" xfId="2" applyNumberFormat="1" applyFont="1" applyFill="1" applyBorder="1" applyAlignment="1" applyProtection="1">
      <alignment horizontal="center" vertical="top" wrapText="1"/>
      <protection locked="0"/>
    </xf>
    <xf numFmtId="165" fontId="5" fillId="2" borderId="15" xfId="2" applyNumberFormat="1" applyFont="1" applyFill="1" applyBorder="1" applyAlignment="1" applyProtection="1">
      <alignment horizontal="center" vertical="top" wrapText="1"/>
      <protection locked="0"/>
    </xf>
    <xf numFmtId="165" fontId="5" fillId="2" borderId="11" xfId="2" applyNumberFormat="1" applyFont="1" applyFill="1" applyBorder="1" applyAlignment="1" applyProtection="1">
      <alignment horizontal="center" vertical="top" wrapText="1"/>
      <protection locked="0"/>
    </xf>
    <xf numFmtId="165" fontId="5" fillId="2" borderId="0" xfId="2" applyNumberFormat="1" applyFont="1" applyFill="1" applyBorder="1" applyAlignment="1" applyProtection="1">
      <alignment horizontal="center" vertical="top" wrapText="1"/>
      <protection locked="0"/>
    </xf>
    <xf numFmtId="165" fontId="5" fillId="2" borderId="14" xfId="2" applyNumberFormat="1" applyFont="1" applyFill="1" applyBorder="1" applyAlignment="1" applyProtection="1">
      <alignment horizontal="center" vertical="top" wrapText="1"/>
      <protection locked="0"/>
    </xf>
    <xf numFmtId="0" fontId="5" fillId="0" borderId="65" xfId="0" applyNumberFormat="1" applyFont="1" applyBorder="1" applyAlignment="1">
      <alignment horizontal="left" vertical="top" wrapText="1" indent="1"/>
    </xf>
    <xf numFmtId="0" fontId="5" fillId="2" borderId="31" xfId="0" applyNumberFormat="1" applyFont="1" applyFill="1" applyBorder="1" applyAlignment="1" applyProtection="1">
      <alignment horizontal="left" vertical="top" wrapText="1"/>
      <protection locked="0"/>
    </xf>
    <xf numFmtId="165" fontId="5" fillId="2" borderId="31" xfId="2" applyNumberFormat="1" applyFont="1" applyFill="1" applyBorder="1" applyAlignment="1" applyProtection="1">
      <alignment horizontal="center" vertical="top" wrapText="1"/>
      <protection locked="0"/>
    </xf>
    <xf numFmtId="165" fontId="5" fillId="2" borderId="65" xfId="2" applyNumberFormat="1" applyFont="1" applyFill="1" applyBorder="1" applyAlignment="1" applyProtection="1">
      <alignment horizontal="center" vertical="top" wrapText="1"/>
      <protection locked="0"/>
    </xf>
    <xf numFmtId="165" fontId="5" fillId="2" borderId="29" xfId="2" applyNumberFormat="1" applyFont="1" applyFill="1" applyBorder="1" applyAlignment="1" applyProtection="1">
      <alignment horizontal="center" vertical="top" wrapText="1"/>
      <protection locked="0"/>
    </xf>
    <xf numFmtId="165" fontId="5" fillId="2" borderId="30" xfId="2" applyNumberFormat="1" applyFont="1" applyFill="1" applyBorder="1" applyAlignment="1" applyProtection="1">
      <alignment horizontal="center" vertical="top" wrapText="1"/>
      <protection locked="0"/>
    </xf>
    <xf numFmtId="165" fontId="5" fillId="2" borderId="67" xfId="2" applyNumberFormat="1" applyFont="1" applyFill="1" applyBorder="1" applyAlignment="1" applyProtection="1">
      <alignment horizontal="center" vertical="top" wrapText="1"/>
      <protection locked="0"/>
    </xf>
    <xf numFmtId="165" fontId="5" fillId="2" borderId="32" xfId="2" applyNumberFormat="1" applyFont="1" applyFill="1" applyBorder="1" applyAlignment="1" applyProtection="1">
      <alignment horizontal="center" vertical="top" wrapText="1"/>
      <protection locked="0"/>
    </xf>
    <xf numFmtId="165" fontId="5" fillId="2" borderId="64" xfId="2" applyNumberFormat="1" applyFont="1" applyFill="1" applyBorder="1" applyAlignment="1" applyProtection="1">
      <alignment horizontal="center" vertical="top" wrapText="1"/>
      <protection locked="0"/>
    </xf>
    <xf numFmtId="0" fontId="6" fillId="0" borderId="17" xfId="0" applyNumberFormat="1" applyFont="1" applyBorder="1" applyAlignment="1">
      <alignment horizontal="left" wrapText="1"/>
    </xf>
    <xf numFmtId="166" fontId="5" fillId="0" borderId="17" xfId="1" applyNumberFormat="1" applyFont="1" applyFill="1" applyBorder="1" applyAlignment="1">
      <alignment horizontal="left" vertical="top" wrapText="1"/>
    </xf>
    <xf numFmtId="0" fontId="5" fillId="0" borderId="12" xfId="0" applyFont="1" applyBorder="1" applyAlignment="1">
      <alignment horizontal="center" vertical="top" wrapText="1"/>
    </xf>
    <xf numFmtId="0" fontId="5" fillId="0" borderId="15" xfId="0" applyFont="1" applyBorder="1" applyAlignment="1">
      <alignment horizontal="center" vertical="top" wrapText="1"/>
    </xf>
    <xf numFmtId="0" fontId="5" fillId="0" borderId="11" xfId="0" applyFont="1" applyBorder="1" applyAlignment="1">
      <alignment horizontal="center" vertical="top" wrapText="1"/>
    </xf>
    <xf numFmtId="0" fontId="5" fillId="0" borderId="0" xfId="0" applyFont="1" applyBorder="1" applyAlignment="1">
      <alignment horizontal="center" vertical="top" wrapText="1"/>
    </xf>
    <xf numFmtId="0" fontId="5" fillId="0" borderId="14" xfId="0" applyFont="1" applyBorder="1" applyAlignment="1">
      <alignment horizontal="center" vertical="top" wrapText="1"/>
    </xf>
    <xf numFmtId="0" fontId="6" fillId="0" borderId="12" xfId="0" applyNumberFormat="1" applyFont="1" applyBorder="1" applyAlignment="1">
      <alignment horizontal="left" wrapText="1"/>
    </xf>
    <xf numFmtId="0" fontId="5" fillId="2" borderId="12" xfId="0" applyNumberFormat="1" applyFont="1" applyFill="1" applyBorder="1" applyAlignment="1" applyProtection="1">
      <alignment horizontal="left" vertical="top" wrapText="1" indent="1"/>
      <protection locked="0"/>
    </xf>
    <xf numFmtId="171" fontId="5" fillId="2" borderId="17" xfId="1" applyNumberFormat="1" applyFont="1" applyFill="1" applyBorder="1" applyAlignment="1" applyProtection="1">
      <alignment horizontal="left" vertical="top" wrapText="1"/>
      <protection locked="0"/>
    </xf>
    <xf numFmtId="171" fontId="5" fillId="2" borderId="17" xfId="3" applyNumberFormat="1" applyFont="1" applyFill="1" applyBorder="1" applyAlignment="1" applyProtection="1">
      <alignment horizontal="left" vertical="top" wrapText="1"/>
      <protection locked="0"/>
    </xf>
    <xf numFmtId="171" fontId="5" fillId="2" borderId="15" xfId="2" applyNumberFormat="1" applyFont="1" applyFill="1" applyBorder="1" applyAlignment="1" applyProtection="1">
      <alignment horizontal="center" vertical="top" wrapText="1"/>
      <protection locked="0"/>
    </xf>
    <xf numFmtId="171" fontId="5" fillId="2" borderId="11" xfId="2" applyNumberFormat="1" applyFont="1" applyFill="1" applyBorder="1" applyAlignment="1" applyProtection="1">
      <alignment horizontal="center" vertical="top" wrapText="1"/>
      <protection locked="0"/>
    </xf>
    <xf numFmtId="0" fontId="5" fillId="2" borderId="65" xfId="0" applyNumberFormat="1" applyFont="1" applyFill="1" applyBorder="1" applyAlignment="1" applyProtection="1">
      <alignment horizontal="left" vertical="top" wrapText="1" indent="1"/>
      <protection locked="0"/>
    </xf>
    <xf numFmtId="171" fontId="5" fillId="2" borderId="31" xfId="1" applyNumberFormat="1" applyFont="1" applyFill="1" applyBorder="1" applyAlignment="1" applyProtection="1">
      <alignment horizontal="left" vertical="top" wrapText="1"/>
      <protection locked="0"/>
    </xf>
    <xf numFmtId="171" fontId="5" fillId="2" borderId="31" xfId="3" applyNumberFormat="1" applyFont="1" applyFill="1" applyBorder="1" applyAlignment="1" applyProtection="1">
      <alignment horizontal="left" vertical="top" wrapText="1"/>
      <protection locked="0"/>
    </xf>
    <xf numFmtId="171" fontId="5" fillId="2" borderId="65" xfId="0" applyNumberFormat="1" applyFont="1" applyFill="1" applyBorder="1" applyAlignment="1" applyProtection="1">
      <alignment horizontal="center" vertical="top" wrapText="1"/>
      <protection locked="0"/>
    </xf>
    <xf numFmtId="171" fontId="5" fillId="2" borderId="29" xfId="0" applyNumberFormat="1" applyFont="1" applyFill="1" applyBorder="1" applyAlignment="1" applyProtection="1">
      <alignment horizontal="center" vertical="top" wrapText="1"/>
      <protection locked="0"/>
    </xf>
    <xf numFmtId="171" fontId="5" fillId="2" borderId="30" xfId="0" applyNumberFormat="1" applyFont="1" applyFill="1" applyBorder="1" applyAlignment="1" applyProtection="1">
      <alignment horizontal="center" vertical="top" wrapText="1"/>
      <protection locked="0"/>
    </xf>
    <xf numFmtId="171" fontId="5" fillId="2" borderId="67" xfId="0" applyNumberFormat="1" applyFont="1" applyFill="1" applyBorder="1" applyAlignment="1" applyProtection="1">
      <alignment horizontal="center" vertical="top" wrapText="1"/>
      <protection locked="0"/>
    </xf>
    <xf numFmtId="171" fontId="5" fillId="2" borderId="32" xfId="0" applyNumberFormat="1" applyFont="1" applyFill="1" applyBorder="1" applyAlignment="1" applyProtection="1">
      <alignment horizontal="center" vertical="top" wrapText="1"/>
      <protection locked="0"/>
    </xf>
    <xf numFmtId="171" fontId="5" fillId="2" borderId="64" xfId="0" applyNumberFormat="1" applyFont="1" applyFill="1" applyBorder="1" applyAlignment="1" applyProtection="1">
      <alignment horizontal="center" vertical="top" wrapText="1"/>
      <protection locked="0"/>
    </xf>
    <xf numFmtId="0" fontId="5" fillId="0" borderId="17" xfId="0" applyNumberFormat="1" applyFont="1" applyBorder="1" applyAlignment="1">
      <alignment horizontal="left" vertical="top" wrapText="1"/>
    </xf>
    <xf numFmtId="171" fontId="5" fillId="0" borderId="17" xfId="1" applyNumberFormat="1" applyFont="1" applyFill="1" applyBorder="1" applyAlignment="1">
      <alignment horizontal="left" vertical="top" wrapText="1"/>
    </xf>
    <xf numFmtId="171" fontId="5" fillId="0" borderId="12" xfId="0" applyNumberFormat="1" applyFont="1" applyBorder="1" applyAlignment="1">
      <alignment horizontal="center" vertical="top" wrapText="1"/>
    </xf>
    <xf numFmtId="171" fontId="5" fillId="0" borderId="13" xfId="0" applyNumberFormat="1" applyFont="1" applyBorder="1" applyAlignment="1">
      <alignment horizontal="center" vertical="top" wrapText="1"/>
    </xf>
    <xf numFmtId="171" fontId="5" fillId="0" borderId="15" xfId="0" applyNumberFormat="1" applyFont="1" applyBorder="1" applyAlignment="1">
      <alignment horizontal="center" vertical="top" wrapText="1"/>
    </xf>
    <xf numFmtId="171" fontId="5" fillId="0" borderId="11" xfId="0" applyNumberFormat="1" applyFont="1" applyBorder="1" applyAlignment="1">
      <alignment horizontal="center" vertical="top" wrapText="1"/>
    </xf>
    <xf numFmtId="171" fontId="5" fillId="0" borderId="0" xfId="0" applyNumberFormat="1" applyFont="1" applyBorder="1" applyAlignment="1">
      <alignment horizontal="center" vertical="top" wrapText="1"/>
    </xf>
    <xf numFmtId="171" fontId="5" fillId="0" borderId="14" xfId="0" applyNumberFormat="1" applyFont="1" applyBorder="1" applyAlignment="1">
      <alignment horizontal="center" vertical="top" wrapText="1"/>
    </xf>
    <xf numFmtId="166" fontId="5" fillId="2" borderId="17" xfId="1" applyNumberFormat="1" applyFont="1" applyFill="1" applyBorder="1" applyAlignment="1" applyProtection="1">
      <alignment horizontal="left" vertical="top" wrapText="1"/>
      <protection locked="0"/>
    </xf>
    <xf numFmtId="2" fontId="5" fillId="2" borderId="12" xfId="1" applyNumberFormat="1" applyFont="1" applyFill="1" applyBorder="1" applyAlignment="1" applyProtection="1">
      <alignment horizontal="center" vertical="top" wrapText="1"/>
      <protection locked="0"/>
    </xf>
    <xf numFmtId="2" fontId="5" fillId="2" borderId="13" xfId="1" applyNumberFormat="1" applyFont="1" applyFill="1" applyBorder="1" applyAlignment="1" applyProtection="1">
      <alignment horizontal="center" vertical="top" wrapText="1"/>
      <protection locked="0"/>
    </xf>
    <xf numFmtId="2" fontId="5" fillId="2" borderId="15" xfId="1" applyNumberFormat="1" applyFont="1" applyFill="1" applyBorder="1" applyAlignment="1" applyProtection="1">
      <alignment horizontal="center" vertical="top" wrapText="1"/>
      <protection locked="0"/>
    </xf>
    <xf numFmtId="2" fontId="5" fillId="2" borderId="11" xfId="1" applyNumberFormat="1" applyFont="1" applyFill="1" applyBorder="1" applyAlignment="1" applyProtection="1">
      <alignment horizontal="center" vertical="top" wrapText="1"/>
      <protection locked="0"/>
    </xf>
    <xf numFmtId="2" fontId="5" fillId="2" borderId="0" xfId="1" applyNumberFormat="1" applyFont="1" applyFill="1" applyBorder="1" applyAlignment="1" applyProtection="1">
      <alignment horizontal="center" vertical="top" wrapText="1"/>
      <protection locked="0"/>
    </xf>
    <xf numFmtId="2" fontId="5" fillId="2" borderId="14" xfId="1" applyNumberFormat="1" applyFont="1" applyFill="1" applyBorder="1" applyAlignment="1" applyProtection="1">
      <alignment horizontal="center" vertical="top" wrapText="1"/>
      <protection locked="0"/>
    </xf>
    <xf numFmtId="0" fontId="5" fillId="0" borderId="65" xfId="0" applyNumberFormat="1" applyFont="1" applyFill="1" applyBorder="1" applyAlignment="1" applyProtection="1">
      <alignment horizontal="left" vertical="top" wrapText="1" indent="1"/>
    </xf>
    <xf numFmtId="0" fontId="5" fillId="0" borderId="31" xfId="0" applyNumberFormat="1" applyFont="1" applyFill="1" applyBorder="1" applyAlignment="1" applyProtection="1">
      <alignment horizontal="left" vertical="top" wrapText="1"/>
    </xf>
    <xf numFmtId="166" fontId="5" fillId="0" borderId="31" xfId="1" applyNumberFormat="1" applyFont="1" applyFill="1" applyBorder="1" applyAlignment="1" applyProtection="1">
      <alignment horizontal="left" vertical="top" wrapText="1"/>
    </xf>
    <xf numFmtId="2" fontId="5" fillId="0" borderId="65" xfId="1" applyNumberFormat="1" applyFont="1" applyFill="1" applyBorder="1" applyAlignment="1" applyProtection="1">
      <alignment horizontal="center" vertical="top" wrapText="1"/>
    </xf>
    <xf numFmtId="2" fontId="5" fillId="0" borderId="29" xfId="1" applyNumberFormat="1" applyFont="1" applyFill="1" applyBorder="1" applyAlignment="1" applyProtection="1">
      <alignment horizontal="center" vertical="top" wrapText="1"/>
    </xf>
    <xf numFmtId="2" fontId="5" fillId="0" borderId="30" xfId="1" applyNumberFormat="1" applyFont="1" applyFill="1" applyBorder="1" applyAlignment="1" applyProtection="1">
      <alignment horizontal="center" vertical="top" wrapText="1"/>
    </xf>
    <xf numFmtId="2" fontId="5" fillId="0" borderId="67" xfId="1" applyNumberFormat="1" applyFont="1" applyFill="1" applyBorder="1" applyAlignment="1" applyProtection="1">
      <alignment horizontal="center" vertical="top" wrapText="1"/>
    </xf>
    <xf numFmtId="2" fontId="5" fillId="0" borderId="32" xfId="1" applyNumberFormat="1" applyFont="1" applyFill="1" applyBorder="1" applyAlignment="1" applyProtection="1">
      <alignment horizontal="center" vertical="top" wrapText="1"/>
    </xf>
    <xf numFmtId="2" fontId="5" fillId="0" borderId="64" xfId="1" applyNumberFormat="1" applyFont="1" applyFill="1" applyBorder="1" applyAlignment="1" applyProtection="1">
      <alignment horizontal="center" vertical="top" wrapText="1"/>
    </xf>
    <xf numFmtId="166" fontId="5" fillId="2" borderId="31" xfId="1" applyNumberFormat="1" applyFont="1" applyFill="1" applyBorder="1" applyAlignment="1" applyProtection="1">
      <alignment horizontal="left" vertical="top" wrapText="1"/>
      <protection locked="0"/>
    </xf>
    <xf numFmtId="166" fontId="5" fillId="2" borderId="29" xfId="1" applyNumberFormat="1" applyFont="1" applyFill="1" applyBorder="1" applyProtection="1">
      <protection locked="0"/>
    </xf>
    <xf numFmtId="166" fontId="5" fillId="2" borderId="30" xfId="1" applyNumberFormat="1" applyFont="1" applyFill="1" applyBorder="1" applyProtection="1">
      <protection locked="0"/>
    </xf>
    <xf numFmtId="166" fontId="5" fillId="2" borderId="67" xfId="1" applyNumberFormat="1" applyFont="1" applyFill="1" applyBorder="1" applyProtection="1">
      <protection locked="0"/>
    </xf>
    <xf numFmtId="166" fontId="5" fillId="2" borderId="66" xfId="1" applyNumberFormat="1" applyFont="1" applyFill="1" applyBorder="1" applyProtection="1">
      <protection locked="0"/>
    </xf>
    <xf numFmtId="166" fontId="5" fillId="2" borderId="31" xfId="1" applyNumberFormat="1" applyFont="1" applyFill="1" applyBorder="1" applyProtection="1">
      <protection locked="0"/>
    </xf>
    <xf numFmtId="166" fontId="5" fillId="2" borderId="12" xfId="1" applyNumberFormat="1" applyFont="1" applyFill="1" applyBorder="1" applyAlignment="1" applyProtection="1">
      <alignment horizontal="center" vertical="top" wrapText="1"/>
      <protection locked="0"/>
    </xf>
    <xf numFmtId="166" fontId="5" fillId="2" borderId="13" xfId="1" applyNumberFormat="1" applyFont="1" applyFill="1" applyBorder="1" applyAlignment="1" applyProtection="1">
      <alignment horizontal="center" vertical="top" wrapText="1"/>
      <protection locked="0"/>
    </xf>
    <xf numFmtId="166" fontId="5" fillId="2" borderId="15" xfId="1" applyNumberFormat="1" applyFont="1" applyFill="1" applyBorder="1" applyAlignment="1" applyProtection="1">
      <alignment horizontal="center" vertical="top" wrapText="1"/>
      <protection locked="0"/>
    </xf>
    <xf numFmtId="166" fontId="5" fillId="2" borderId="11" xfId="1" applyNumberFormat="1" applyFont="1" applyFill="1" applyBorder="1" applyAlignment="1" applyProtection="1">
      <alignment horizontal="center" vertical="top" wrapText="1"/>
      <protection locked="0"/>
    </xf>
    <xf numFmtId="166" fontId="5" fillId="2" borderId="0" xfId="1" applyNumberFormat="1" applyFont="1" applyFill="1" applyBorder="1" applyAlignment="1" applyProtection="1">
      <alignment horizontal="center" vertical="top" wrapText="1"/>
      <protection locked="0"/>
    </xf>
    <xf numFmtId="166" fontId="5" fillId="2" borderId="14" xfId="1" applyNumberFormat="1" applyFont="1" applyFill="1" applyBorder="1" applyAlignment="1" applyProtection="1">
      <alignment horizontal="center" vertical="top" wrapText="1"/>
      <protection locked="0"/>
    </xf>
    <xf numFmtId="166" fontId="5" fillId="2" borderId="67" xfId="1" applyNumberFormat="1" applyFont="1" applyFill="1" applyBorder="1" applyAlignment="1" applyProtection="1">
      <alignment horizontal="left" vertical="top" wrapText="1"/>
      <protection locked="0"/>
    </xf>
    <xf numFmtId="166" fontId="5" fillId="2" borderId="65" xfId="1" applyNumberFormat="1" applyFont="1" applyFill="1" applyBorder="1" applyAlignment="1" applyProtection="1">
      <alignment horizontal="center" vertical="top" wrapText="1"/>
      <protection locked="0"/>
    </xf>
    <xf numFmtId="166" fontId="5" fillId="2" borderId="29" xfId="1" applyNumberFormat="1" applyFont="1" applyFill="1" applyBorder="1" applyAlignment="1" applyProtection="1">
      <alignment horizontal="center" vertical="top" wrapText="1"/>
      <protection locked="0"/>
    </xf>
    <xf numFmtId="166" fontId="5" fillId="2" borderId="30" xfId="1" applyNumberFormat="1" applyFont="1" applyFill="1" applyBorder="1" applyAlignment="1" applyProtection="1">
      <alignment horizontal="center" vertical="top" wrapText="1"/>
      <protection locked="0"/>
    </xf>
    <xf numFmtId="166" fontId="5" fillId="2" borderId="67" xfId="1" applyNumberFormat="1" applyFont="1" applyFill="1" applyBorder="1" applyAlignment="1" applyProtection="1">
      <alignment horizontal="center" vertical="top" wrapText="1"/>
      <protection locked="0"/>
    </xf>
    <xf numFmtId="166" fontId="5" fillId="2" borderId="32" xfId="1" applyNumberFormat="1" applyFont="1" applyFill="1" applyBorder="1" applyAlignment="1" applyProtection="1">
      <alignment horizontal="center" vertical="top" wrapText="1"/>
      <protection locked="0"/>
    </xf>
    <xf numFmtId="166" fontId="5" fillId="2" borderId="64" xfId="1" applyNumberFormat="1" applyFont="1" applyFill="1" applyBorder="1" applyAlignment="1" applyProtection="1">
      <alignment horizontal="center" vertical="top" wrapText="1"/>
      <protection locked="0"/>
    </xf>
    <xf numFmtId="0" fontId="4" fillId="2" borderId="12" xfId="0" applyNumberFormat="1" applyFont="1" applyFill="1" applyBorder="1" applyAlignment="1" applyProtection="1">
      <alignment horizontal="left" vertical="top" wrapText="1" indent="1"/>
      <protection locked="0"/>
    </xf>
    <xf numFmtId="166" fontId="5" fillId="2" borderId="11" xfId="1" applyNumberFormat="1" applyFont="1" applyFill="1" applyBorder="1" applyAlignment="1" applyProtection="1">
      <alignment horizontal="left" vertical="top" wrapText="1"/>
      <protection locked="0"/>
    </xf>
    <xf numFmtId="0" fontId="4" fillId="2" borderId="65" xfId="0" applyNumberFormat="1" applyFont="1" applyFill="1" applyBorder="1" applyAlignment="1" applyProtection="1">
      <alignment horizontal="left" vertical="top" wrapText="1" indent="1"/>
      <protection locked="0"/>
    </xf>
    <xf numFmtId="166" fontId="5" fillId="2" borderId="72" xfId="1" applyNumberFormat="1" applyFont="1" applyFill="1" applyBorder="1" applyAlignment="1" applyProtection="1">
      <alignment horizontal="left" vertical="top" wrapText="1"/>
      <protection locked="0"/>
    </xf>
    <xf numFmtId="166" fontId="5" fillId="2" borderId="21" xfId="1" applyNumberFormat="1" applyFont="1" applyFill="1" applyBorder="1" applyAlignment="1" applyProtection="1">
      <alignment horizontal="left" vertical="top" wrapText="1"/>
      <protection locked="0"/>
    </xf>
    <xf numFmtId="166" fontId="5" fillId="2" borderId="46" xfId="1" applyNumberFormat="1" applyFont="1" applyFill="1" applyBorder="1" applyAlignment="1" applyProtection="1">
      <alignment horizontal="center" vertical="top" wrapText="1"/>
      <protection locked="0"/>
    </xf>
    <xf numFmtId="166" fontId="5" fillId="2" borderId="18" xfId="1" applyNumberFormat="1" applyFont="1" applyFill="1" applyBorder="1" applyAlignment="1" applyProtection="1">
      <alignment horizontal="center" vertical="top" wrapText="1"/>
      <protection locked="0"/>
    </xf>
    <xf numFmtId="166" fontId="5" fillId="2" borderId="19" xfId="1" applyNumberFormat="1" applyFont="1" applyFill="1" applyBorder="1" applyAlignment="1" applyProtection="1">
      <alignment horizontal="center" vertical="top" wrapText="1"/>
      <protection locked="0"/>
    </xf>
    <xf numFmtId="166" fontId="5" fillId="2" borderId="72" xfId="1" applyNumberFormat="1" applyFont="1" applyFill="1" applyBorder="1" applyAlignment="1" applyProtection="1">
      <alignment horizontal="center" vertical="top" wrapText="1"/>
      <protection locked="0"/>
    </xf>
    <xf numFmtId="166" fontId="5" fillId="2" borderId="22" xfId="1" applyNumberFormat="1" applyFont="1" applyFill="1" applyBorder="1" applyAlignment="1" applyProtection="1">
      <alignment horizontal="center" vertical="top" wrapText="1"/>
      <protection locked="0"/>
    </xf>
    <xf numFmtId="166" fontId="5" fillId="2" borderId="47" xfId="1" applyNumberFormat="1" applyFont="1" applyFill="1" applyBorder="1" applyAlignment="1" applyProtection="1">
      <alignment horizontal="center" vertical="top" wrapText="1"/>
      <protection locked="0"/>
    </xf>
    <xf numFmtId="2" fontId="5" fillId="0" borderId="12" xfId="1" applyNumberFormat="1" applyFont="1" applyBorder="1" applyAlignment="1">
      <alignment horizontal="center" vertical="top" wrapText="1"/>
    </xf>
    <xf numFmtId="2" fontId="5" fillId="0" borderId="13" xfId="1" applyNumberFormat="1" applyFont="1" applyBorder="1" applyAlignment="1">
      <alignment horizontal="center" vertical="top" wrapText="1"/>
    </xf>
    <xf numFmtId="2" fontId="5" fillId="0" borderId="15" xfId="1" applyNumberFormat="1" applyFont="1" applyBorder="1" applyAlignment="1">
      <alignment horizontal="center" vertical="top" wrapText="1"/>
    </xf>
    <xf numFmtId="2" fontId="5" fillId="0" borderId="11" xfId="1" applyNumberFormat="1" applyFont="1" applyBorder="1" applyAlignment="1">
      <alignment horizontal="center" vertical="top" wrapText="1"/>
    </xf>
    <xf numFmtId="2" fontId="5" fillId="0" borderId="0" xfId="1" applyNumberFormat="1" applyFont="1" applyBorder="1" applyAlignment="1">
      <alignment horizontal="center" vertical="top" wrapText="1"/>
    </xf>
    <xf numFmtId="2" fontId="5" fillId="0" borderId="14" xfId="1" applyNumberFormat="1" applyFont="1" applyBorder="1" applyAlignment="1">
      <alignment horizontal="center" vertical="top" wrapText="1"/>
    </xf>
    <xf numFmtId="0" fontId="6" fillId="0" borderId="12" xfId="0" applyNumberFormat="1" applyFont="1" applyBorder="1" applyAlignment="1">
      <alignment horizontal="left" vertical="top" wrapText="1"/>
    </xf>
    <xf numFmtId="166" fontId="5" fillId="0" borderId="17" xfId="1" applyNumberFormat="1" applyFont="1" applyBorder="1" applyAlignment="1">
      <alignment horizontal="left" vertical="top" wrapText="1"/>
    </xf>
    <xf numFmtId="167" fontId="5" fillId="0" borderId="15" xfId="0" applyNumberFormat="1" applyFont="1" applyBorder="1" applyAlignment="1">
      <alignment horizontal="center" vertical="top" wrapText="1"/>
    </xf>
    <xf numFmtId="9" fontId="5" fillId="0" borderId="11" xfId="0" applyNumberFormat="1" applyFont="1" applyFill="1" applyBorder="1" applyAlignment="1">
      <alignment horizontal="center" vertical="top" wrapText="1"/>
    </xf>
    <xf numFmtId="166" fontId="5" fillId="9" borderId="17" xfId="1" applyNumberFormat="1" applyFont="1" applyFill="1" applyBorder="1" applyAlignment="1">
      <alignment horizontal="left" vertical="top" wrapText="1"/>
    </xf>
    <xf numFmtId="166" fontId="5" fillId="10" borderId="17" xfId="1" applyNumberFormat="1" applyFont="1" applyFill="1" applyBorder="1" applyAlignment="1">
      <alignment horizontal="left" vertical="top" wrapText="1"/>
    </xf>
    <xf numFmtId="167" fontId="5" fillId="2" borderId="15" xfId="0" applyNumberFormat="1" applyFont="1" applyFill="1" applyBorder="1" applyAlignment="1" applyProtection="1">
      <alignment horizontal="center" vertical="top" wrapText="1"/>
      <protection locked="0"/>
    </xf>
    <xf numFmtId="167" fontId="5" fillId="2" borderId="11" xfId="0" applyNumberFormat="1" applyFont="1" applyFill="1" applyBorder="1" applyAlignment="1" applyProtection="1">
      <alignment horizontal="center" vertical="top" wrapText="1"/>
      <protection locked="0"/>
    </xf>
    <xf numFmtId="166" fontId="6" fillId="9" borderId="17" xfId="1" applyNumberFormat="1" applyFont="1" applyFill="1" applyBorder="1" applyAlignment="1">
      <alignment horizontal="left" vertical="top" wrapText="1"/>
    </xf>
    <xf numFmtId="166" fontId="6" fillId="10" borderId="17" xfId="1" applyNumberFormat="1" applyFont="1" applyFill="1" applyBorder="1" applyAlignment="1">
      <alignment horizontal="left" vertical="top" wrapText="1"/>
    </xf>
    <xf numFmtId="167" fontId="5" fillId="2" borderId="12" xfId="1" applyNumberFormat="1" applyFont="1" applyFill="1" applyBorder="1" applyAlignment="1" applyProtection="1">
      <alignment horizontal="center" vertical="top" wrapText="1"/>
      <protection locked="0"/>
    </xf>
    <xf numFmtId="167" fontId="5" fillId="2" borderId="13" xfId="1" applyNumberFormat="1" applyFont="1" applyFill="1" applyBorder="1" applyAlignment="1" applyProtection="1">
      <alignment horizontal="center" vertical="top" wrapText="1"/>
      <protection locked="0"/>
    </xf>
    <xf numFmtId="167" fontId="5" fillId="2" borderId="15" xfId="1" applyNumberFormat="1" applyFont="1" applyFill="1" applyBorder="1" applyAlignment="1" applyProtection="1">
      <alignment horizontal="center" vertical="top" wrapText="1"/>
      <protection locked="0"/>
    </xf>
    <xf numFmtId="167" fontId="5" fillId="2" borderId="0" xfId="1" applyNumberFormat="1" applyFont="1" applyFill="1" applyBorder="1" applyAlignment="1" applyProtection="1">
      <alignment horizontal="center" vertical="top" wrapText="1"/>
      <protection locked="0"/>
    </xf>
    <xf numFmtId="167" fontId="5" fillId="2" borderId="14" xfId="1" applyNumberFormat="1" applyFont="1" applyFill="1" applyBorder="1" applyAlignment="1" applyProtection="1">
      <alignment horizontal="center" vertical="top" wrapText="1"/>
      <protection locked="0"/>
    </xf>
    <xf numFmtId="0" fontId="5" fillId="0" borderId="12" xfId="0" applyNumberFormat="1" applyFont="1" applyBorder="1" applyAlignment="1">
      <alignment horizontal="left" vertical="top" wrapText="1"/>
    </xf>
    <xf numFmtId="167" fontId="5" fillId="0" borderId="12" xfId="0" applyNumberFormat="1" applyFont="1" applyBorder="1" applyAlignment="1">
      <alignment horizontal="center" vertical="top" wrapText="1"/>
    </xf>
    <xf numFmtId="167" fontId="5" fillId="0" borderId="13" xfId="0" applyNumberFormat="1" applyFont="1" applyBorder="1" applyAlignment="1">
      <alignment horizontal="center" vertical="top" wrapText="1"/>
    </xf>
    <xf numFmtId="167" fontId="5" fillId="0" borderId="11" xfId="0" applyNumberFormat="1" applyFont="1" applyFill="1" applyBorder="1" applyAlignment="1">
      <alignment horizontal="center" vertical="top" wrapText="1"/>
    </xf>
    <xf numFmtId="0" fontId="5" fillId="0" borderId="8" xfId="0" applyFont="1" applyBorder="1" applyAlignment="1">
      <alignment horizontal="left" vertical="top" wrapText="1"/>
    </xf>
    <xf numFmtId="0" fontId="5" fillId="0" borderId="69" xfId="0" applyFont="1" applyBorder="1" applyAlignment="1">
      <alignment horizontal="left" vertical="top" wrapText="1"/>
    </xf>
    <xf numFmtId="166" fontId="5" fillId="0" borderId="69" xfId="1" applyNumberFormat="1" applyFont="1" applyBorder="1" applyAlignment="1">
      <alignment horizontal="left" vertical="top" wrapText="1"/>
    </xf>
    <xf numFmtId="170" fontId="5" fillId="0" borderId="8" xfId="1" applyNumberFormat="1" applyFont="1" applyBorder="1" applyAlignment="1">
      <alignment vertical="top" wrapText="1"/>
    </xf>
    <xf numFmtId="170" fontId="5" fillId="0" borderId="9" xfId="1" applyNumberFormat="1" applyFont="1" applyBorder="1" applyAlignment="1">
      <alignment vertical="top" wrapText="1"/>
    </xf>
    <xf numFmtId="170" fontId="5" fillId="0" borderId="73" xfId="1" applyNumberFormat="1" applyFont="1" applyBorder="1" applyAlignment="1">
      <alignment vertical="top" wrapText="1"/>
    </xf>
    <xf numFmtId="170" fontId="5" fillId="0" borderId="7" xfId="1" applyNumberFormat="1" applyFont="1" applyFill="1" applyBorder="1" applyAlignment="1">
      <alignment vertical="top" wrapText="1"/>
    </xf>
    <xf numFmtId="170" fontId="5" fillId="0" borderId="1" xfId="1" applyNumberFormat="1" applyFont="1" applyFill="1" applyBorder="1" applyAlignment="1">
      <alignment vertical="top" wrapText="1"/>
    </xf>
    <xf numFmtId="170" fontId="5" fillId="0" borderId="9" xfId="1" applyNumberFormat="1" applyFont="1" applyFill="1" applyBorder="1" applyAlignment="1">
      <alignment vertical="top" wrapText="1"/>
    </xf>
    <xf numFmtId="170" fontId="5" fillId="0" borderId="10" xfId="1" applyNumberFormat="1" applyFont="1" applyFill="1" applyBorder="1" applyAlignment="1">
      <alignment vertical="top" wrapText="1"/>
    </xf>
    <xf numFmtId="0" fontId="11" fillId="0" borderId="0" xfId="0" applyFont="1" applyProtection="1"/>
    <xf numFmtId="0" fontId="4" fillId="0" borderId="43"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6" fillId="0" borderId="70" xfId="0" applyFont="1" applyBorder="1" applyAlignment="1">
      <alignment horizontal="center"/>
    </xf>
    <xf numFmtId="0" fontId="6" fillId="0" borderId="13" xfId="0" applyFont="1" applyBorder="1" applyAlignment="1">
      <alignment horizontal="center"/>
    </xf>
    <xf numFmtId="0" fontId="5" fillId="0" borderId="70" xfId="0" applyFont="1" applyBorder="1"/>
    <xf numFmtId="0" fontId="5" fillId="0" borderId="37" xfId="0" applyFont="1" applyBorder="1"/>
    <xf numFmtId="172" fontId="5" fillId="0" borderId="13" xfId="3" applyNumberFormat="1" applyFont="1" applyFill="1" applyBorder="1" applyAlignment="1"/>
    <xf numFmtId="172" fontId="5" fillId="0" borderId="15" xfId="3" applyNumberFormat="1" applyFont="1" applyFill="1" applyBorder="1" applyAlignment="1"/>
    <xf numFmtId="172" fontId="5" fillId="0" borderId="17" xfId="3" applyNumberFormat="1" applyFont="1" applyFill="1" applyBorder="1" applyAlignment="1"/>
    <xf numFmtId="172" fontId="5" fillId="0" borderId="12" xfId="3" applyNumberFormat="1" applyFont="1" applyFill="1" applyBorder="1" applyAlignment="1"/>
    <xf numFmtId="172" fontId="5" fillId="0" borderId="0" xfId="3" applyNumberFormat="1" applyFont="1" applyFill="1" applyBorder="1" applyAlignment="1"/>
    <xf numFmtId="172" fontId="5" fillId="0" borderId="16" xfId="3" applyNumberFormat="1" applyFont="1" applyFill="1" applyBorder="1" applyAlignment="1"/>
    <xf numFmtId="0" fontId="5" fillId="0" borderId="15" xfId="0" applyFont="1" applyFill="1" applyBorder="1" applyAlignment="1">
      <alignment horizontal="center"/>
    </xf>
    <xf numFmtId="173" fontId="5" fillId="0" borderId="13" xfId="0" applyNumberFormat="1" applyFont="1" applyFill="1" applyBorder="1" applyAlignment="1">
      <alignment horizontal="center"/>
    </xf>
    <xf numFmtId="173" fontId="5" fillId="0" borderId="15" xfId="0" applyNumberFormat="1" applyFont="1" applyFill="1" applyBorder="1" applyAlignment="1">
      <alignment horizontal="center"/>
    </xf>
    <xf numFmtId="173" fontId="5" fillId="0" borderId="17" xfId="2" applyNumberFormat="1" applyFont="1" applyFill="1" applyBorder="1" applyAlignment="1">
      <alignment horizontal="center"/>
    </xf>
    <xf numFmtId="173" fontId="5" fillId="0" borderId="0" xfId="2" applyNumberFormat="1" applyFont="1" applyFill="1" applyBorder="1" applyAlignment="1">
      <alignment horizontal="center"/>
    </xf>
    <xf numFmtId="173" fontId="5" fillId="0" borderId="15" xfId="2" applyNumberFormat="1" applyFont="1" applyFill="1" applyBorder="1" applyAlignment="1">
      <alignment horizontal="center"/>
    </xf>
    <xf numFmtId="173" fontId="5" fillId="0" borderId="16" xfId="2" applyNumberFormat="1" applyFont="1" applyFill="1" applyBorder="1" applyAlignment="1">
      <alignment horizontal="center"/>
    </xf>
    <xf numFmtId="173" fontId="5" fillId="0" borderId="13" xfId="2" applyNumberFormat="1" applyFont="1" applyFill="1" applyBorder="1" applyAlignment="1">
      <alignment horizontal="center"/>
    </xf>
    <xf numFmtId="174" fontId="5" fillId="0" borderId="0" xfId="2" applyNumberFormat="1" applyFont="1" applyFill="1" applyBorder="1" applyAlignment="1">
      <alignment horizontal="center"/>
    </xf>
    <xf numFmtId="173" fontId="5" fillId="0" borderId="41" xfId="2" applyNumberFormat="1" applyFont="1" applyFill="1" applyBorder="1" applyAlignment="1">
      <alignment horizontal="center"/>
    </xf>
    <xf numFmtId="173" fontId="5" fillId="0" borderId="11" xfId="2" applyNumberFormat="1" applyFont="1" applyFill="1" applyBorder="1" applyAlignment="1">
      <alignment horizontal="center"/>
    </xf>
    <xf numFmtId="173" fontId="5" fillId="10" borderId="13" xfId="3" applyNumberFormat="1" applyFont="1" applyFill="1" applyBorder="1" applyAlignment="1">
      <alignment horizontal="center"/>
    </xf>
    <xf numFmtId="173" fontId="5" fillId="10" borderId="15" xfId="3" applyNumberFormat="1" applyFont="1" applyFill="1" applyBorder="1" applyAlignment="1">
      <alignment horizontal="center"/>
    </xf>
    <xf numFmtId="173" fontId="5" fillId="10" borderId="17" xfId="3" applyNumberFormat="1" applyFont="1" applyFill="1" applyBorder="1" applyAlignment="1">
      <alignment horizontal="center"/>
    </xf>
    <xf numFmtId="173" fontId="5" fillId="10" borderId="0" xfId="3" applyNumberFormat="1" applyFont="1" applyFill="1" applyBorder="1" applyAlignment="1">
      <alignment horizontal="center"/>
    </xf>
    <xf numFmtId="0" fontId="3" fillId="0" borderId="0" xfId="0" applyFont="1"/>
    <xf numFmtId="9" fontId="5" fillId="0" borderId="15" xfId="2" applyFont="1" applyBorder="1" applyAlignment="1">
      <alignment horizontal="center"/>
    </xf>
    <xf numFmtId="173" fontId="5" fillId="0" borderId="14" xfId="2" applyNumberFormat="1" applyFont="1" applyFill="1" applyBorder="1" applyAlignment="1">
      <alignment horizontal="center"/>
    </xf>
    <xf numFmtId="173" fontId="5" fillId="0" borderId="12" xfId="2" applyNumberFormat="1" applyFont="1" applyFill="1" applyBorder="1" applyAlignment="1">
      <alignment horizontal="center"/>
    </xf>
    <xf numFmtId="9" fontId="5" fillId="0" borderId="73" xfId="2" applyFont="1" applyBorder="1" applyAlignment="1">
      <alignment horizontal="center"/>
    </xf>
    <xf numFmtId="9" fontId="5" fillId="0" borderId="9" xfId="2" applyFont="1" applyBorder="1" applyAlignment="1">
      <alignment horizontal="center"/>
    </xf>
    <xf numFmtId="9" fontId="5" fillId="0" borderId="69" xfId="2" applyFont="1" applyBorder="1" applyAlignment="1">
      <alignment horizontal="center"/>
    </xf>
    <xf numFmtId="9" fontId="5" fillId="0" borderId="8" xfId="2" applyFont="1" applyBorder="1" applyAlignment="1">
      <alignment horizontal="center"/>
    </xf>
    <xf numFmtId="9" fontId="5" fillId="0" borderId="1" xfId="2" applyFont="1" applyBorder="1" applyAlignment="1">
      <alignment horizontal="center"/>
    </xf>
    <xf numFmtId="9" fontId="5" fillId="0" borderId="44" xfId="2" applyFont="1" applyBorder="1" applyAlignment="1">
      <alignment horizontal="center"/>
    </xf>
    <xf numFmtId="0" fontId="10" fillId="0" borderId="36" xfId="0" applyFont="1" applyBorder="1"/>
    <xf numFmtId="9" fontId="5" fillId="0" borderId="36" xfId="2" applyFont="1" applyBorder="1" applyAlignment="1">
      <alignment horizontal="center"/>
    </xf>
    <xf numFmtId="0" fontId="11" fillId="0" borderId="0" xfId="0" quotePrefix="1" applyFont="1" applyBorder="1"/>
    <xf numFmtId="9" fontId="5" fillId="0" borderId="0" xfId="2" applyFont="1" applyBorder="1" applyAlignment="1">
      <alignment horizontal="center"/>
    </xf>
    <xf numFmtId="0" fontId="6" fillId="0" borderId="2" xfId="0" applyFont="1" applyBorder="1" applyAlignment="1">
      <alignment horizontal="left"/>
    </xf>
    <xf numFmtId="0" fontId="6" fillId="0" borderId="35" xfId="0" applyFont="1" applyBorder="1" applyAlignment="1">
      <alignment horizontal="center"/>
    </xf>
    <xf numFmtId="0" fontId="6" fillId="0" borderId="37" xfId="0" applyFont="1" applyBorder="1" applyAlignment="1">
      <alignment horizontal="center"/>
    </xf>
    <xf numFmtId="0" fontId="6" fillId="0" borderId="34" xfId="0" applyFont="1" applyBorder="1" applyAlignment="1">
      <alignment horizontal="center"/>
    </xf>
    <xf numFmtId="168" fontId="5" fillId="0" borderId="45" xfId="0" applyNumberFormat="1" applyFont="1" applyBorder="1"/>
    <xf numFmtId="0" fontId="5" fillId="0" borderId="11" xfId="0" applyFont="1" applyBorder="1" applyAlignment="1"/>
    <xf numFmtId="0" fontId="5" fillId="0" borderId="14" xfId="0" applyFont="1" applyBorder="1" applyAlignment="1">
      <alignment horizontal="center"/>
    </xf>
    <xf numFmtId="173" fontId="5" fillId="0" borderId="16" xfId="0" applyNumberFormat="1" applyFont="1" applyBorder="1" applyAlignment="1">
      <alignment horizontal="center"/>
    </xf>
    <xf numFmtId="173" fontId="5" fillId="0" borderId="13" xfId="2" applyNumberFormat="1" applyFont="1" applyBorder="1" applyAlignment="1">
      <alignment horizontal="center"/>
    </xf>
    <xf numFmtId="173" fontId="5" fillId="0" borderId="16" xfId="2" applyNumberFormat="1" applyFont="1" applyBorder="1" applyAlignment="1">
      <alignment horizontal="center"/>
    </xf>
    <xf numFmtId="173" fontId="5" fillId="0" borderId="17" xfId="2" applyNumberFormat="1" applyFont="1" applyBorder="1" applyAlignment="1">
      <alignment horizontal="center"/>
    </xf>
    <xf numFmtId="0" fontId="5" fillId="0" borderId="11" xfId="0" applyFont="1" applyBorder="1" applyAlignment="1">
      <alignment horizontal="left"/>
    </xf>
    <xf numFmtId="9" fontId="5" fillId="0" borderId="14" xfId="0" applyNumberFormat="1" applyFont="1" applyBorder="1" applyAlignment="1">
      <alignment horizontal="center"/>
    </xf>
    <xf numFmtId="0" fontId="5" fillId="0" borderId="16" xfId="0" applyFont="1" applyBorder="1" applyAlignment="1">
      <alignment horizontal="center"/>
    </xf>
    <xf numFmtId="168" fontId="5" fillId="0" borderId="17" xfId="0" applyNumberFormat="1" applyFont="1" applyBorder="1"/>
    <xf numFmtId="0" fontId="6" fillId="0" borderId="11" xfId="0" applyFont="1" applyBorder="1" applyAlignment="1">
      <alignment horizontal="left"/>
    </xf>
    <xf numFmtId="165" fontId="5" fillId="10" borderId="16" xfId="0" applyNumberFormat="1" applyFont="1" applyFill="1" applyBorder="1" applyAlignment="1">
      <alignment horizontal="center"/>
    </xf>
    <xf numFmtId="165" fontId="5" fillId="10" borderId="13" xfId="0" applyNumberFormat="1" applyFont="1" applyFill="1" applyBorder="1" applyAlignment="1">
      <alignment horizontal="center"/>
    </xf>
    <xf numFmtId="165" fontId="5" fillId="10" borderId="17" xfId="0" applyNumberFormat="1" applyFont="1" applyFill="1" applyBorder="1"/>
    <xf numFmtId="165" fontId="5" fillId="10" borderId="16" xfId="0" applyNumberFormat="1" applyFont="1" applyFill="1" applyBorder="1"/>
    <xf numFmtId="165" fontId="5" fillId="10" borderId="13" xfId="0" applyNumberFormat="1" applyFont="1" applyFill="1" applyBorder="1"/>
    <xf numFmtId="173" fontId="5" fillId="0" borderId="13" xfId="0" applyNumberFormat="1" applyFont="1" applyBorder="1" applyAlignment="1">
      <alignment horizontal="center"/>
    </xf>
    <xf numFmtId="0" fontId="5" fillId="0" borderId="74" xfId="0" applyFont="1" applyBorder="1" applyAlignment="1">
      <alignment horizontal="left"/>
    </xf>
    <xf numFmtId="0" fontId="5" fillId="0" borderId="75" xfId="0" applyFont="1" applyBorder="1" applyAlignment="1">
      <alignment horizontal="center"/>
    </xf>
    <xf numFmtId="0" fontId="5" fillId="0" borderId="76" xfId="0" applyFont="1" applyBorder="1" applyAlignment="1">
      <alignment horizontal="center"/>
    </xf>
    <xf numFmtId="0" fontId="5" fillId="0" borderId="77" xfId="0" applyFont="1" applyBorder="1" applyAlignment="1">
      <alignment horizontal="center"/>
    </xf>
    <xf numFmtId="168" fontId="5" fillId="0" borderId="78" xfId="0" applyNumberFormat="1" applyFont="1" applyBorder="1"/>
    <xf numFmtId="168" fontId="5" fillId="0" borderId="76" xfId="0" applyNumberFormat="1" applyFont="1" applyBorder="1"/>
    <xf numFmtId="168" fontId="5" fillId="0" borderId="77" xfId="0" applyNumberFormat="1" applyFont="1" applyBorder="1"/>
    <xf numFmtId="0" fontId="6" fillId="0" borderId="0" xfId="0" applyFont="1"/>
    <xf numFmtId="168" fontId="5" fillId="0" borderId="79" xfId="0" applyNumberFormat="1" applyFont="1" applyBorder="1"/>
    <xf numFmtId="168" fontId="5" fillId="0" borderId="80" xfId="0" applyNumberFormat="1" applyFont="1" applyBorder="1"/>
    <xf numFmtId="168" fontId="5" fillId="0" borderId="81" xfId="0" applyNumberFormat="1" applyFont="1" applyBorder="1"/>
    <xf numFmtId="0" fontId="11" fillId="2" borderId="0" xfId="0" applyFont="1" applyFill="1" applyProtection="1">
      <protection locked="0"/>
    </xf>
    <xf numFmtId="0" fontId="5" fillId="10" borderId="0" xfId="0" applyFont="1" applyFill="1" applyAlignment="1">
      <alignment horizontal="center"/>
    </xf>
    <xf numFmtId="0" fontId="5" fillId="10" borderId="0" xfId="0" applyFont="1" applyFill="1"/>
    <xf numFmtId="0" fontId="5" fillId="10" borderId="14" xfId="0" applyFont="1" applyFill="1" applyBorder="1"/>
    <xf numFmtId="165" fontId="4" fillId="0" borderId="82" xfId="0" applyNumberFormat="1" applyFont="1" applyBorder="1"/>
    <xf numFmtId="165" fontId="4" fillId="0" borderId="83" xfId="0" applyNumberFormat="1" applyFont="1" applyBorder="1"/>
    <xf numFmtId="165" fontId="4" fillId="0" borderId="84" xfId="0" applyNumberFormat="1" applyFont="1" applyBorder="1"/>
    <xf numFmtId="0" fontId="5" fillId="0" borderId="1" xfId="0" applyFont="1" applyBorder="1"/>
    <xf numFmtId="0" fontId="5" fillId="10" borderId="1" xfId="0" applyFont="1" applyFill="1" applyBorder="1" applyAlignment="1">
      <alignment horizontal="center"/>
    </xf>
    <xf numFmtId="0" fontId="5" fillId="10" borderId="1" xfId="0" applyFont="1" applyFill="1" applyBorder="1"/>
    <xf numFmtId="0" fontId="5" fillId="10" borderId="10" xfId="0" applyFont="1" applyFill="1" applyBorder="1"/>
    <xf numFmtId="0" fontId="5" fillId="0" borderId="85" xfId="0" applyFont="1" applyBorder="1"/>
    <xf numFmtId="165" fontId="5" fillId="0" borderId="0" xfId="0" applyNumberFormat="1" applyFont="1" applyAlignment="1">
      <alignment horizontal="center"/>
    </xf>
    <xf numFmtId="0" fontId="6" fillId="0" borderId="35" xfId="0" applyFont="1" applyBorder="1"/>
    <xf numFmtId="165" fontId="5" fillId="0" borderId="2" xfId="0" applyNumberFormat="1" applyFont="1" applyBorder="1" applyAlignment="1">
      <alignment horizontal="left" wrapText="1"/>
    </xf>
    <xf numFmtId="0" fontId="5" fillId="0" borderId="35" xfId="0" applyFont="1" applyBorder="1" applyAlignment="1">
      <alignment horizontal="center"/>
    </xf>
    <xf numFmtId="165" fontId="5" fillId="0" borderId="37" xfId="0" applyNumberFormat="1" applyFont="1" applyBorder="1" applyAlignment="1">
      <alignment horizontal="center"/>
    </xf>
    <xf numFmtId="165" fontId="5" fillId="0" borderId="34" xfId="0" applyNumberFormat="1" applyFont="1" applyBorder="1" applyAlignment="1">
      <alignment horizontal="center"/>
    </xf>
    <xf numFmtId="165" fontId="5" fillId="0" borderId="70" xfId="0" applyNumberFormat="1" applyFont="1" applyBorder="1" applyAlignment="1">
      <alignment horizontal="center"/>
    </xf>
    <xf numFmtId="165" fontId="5" fillId="0" borderId="45" xfId="0" applyNumberFormat="1" applyFont="1" applyBorder="1" applyAlignment="1">
      <alignment horizontal="center"/>
    </xf>
    <xf numFmtId="0" fontId="6" fillId="0" borderId="0" xfId="0" applyFont="1" applyBorder="1"/>
    <xf numFmtId="165" fontId="5" fillId="0" borderId="11" xfId="0" applyNumberFormat="1" applyFont="1" applyBorder="1" applyAlignment="1">
      <alignment horizontal="left" wrapText="1"/>
    </xf>
    <xf numFmtId="165" fontId="5" fillId="0" borderId="16" xfId="0" applyNumberFormat="1" applyFont="1" applyBorder="1" applyAlignment="1">
      <alignment horizontal="center"/>
    </xf>
    <xf numFmtId="165" fontId="5" fillId="0" borderId="15" xfId="0" applyNumberFormat="1" applyFont="1" applyBorder="1" applyAlignment="1">
      <alignment horizontal="center"/>
    </xf>
    <xf numFmtId="165" fontId="5" fillId="0" borderId="17" xfId="0" applyNumberFormat="1" applyFont="1" applyBorder="1" applyAlignment="1">
      <alignment horizontal="center"/>
    </xf>
    <xf numFmtId="165" fontId="5" fillId="0" borderId="44" xfId="0" applyNumberFormat="1" applyFont="1" applyBorder="1" applyAlignment="1">
      <alignment horizontal="center"/>
    </xf>
    <xf numFmtId="165" fontId="5" fillId="0" borderId="9" xfId="0" applyNumberFormat="1" applyFont="1" applyBorder="1" applyAlignment="1">
      <alignment horizontal="center"/>
    </xf>
    <xf numFmtId="165" fontId="5" fillId="0" borderId="73" xfId="0" applyNumberFormat="1" applyFont="1" applyBorder="1"/>
    <xf numFmtId="165" fontId="5" fillId="0" borderId="44" xfId="0" applyNumberFormat="1" applyFont="1" applyBorder="1"/>
    <xf numFmtId="0" fontId="6" fillId="0" borderId="33" xfId="0" applyFont="1" applyBorder="1"/>
    <xf numFmtId="173" fontId="5" fillId="0" borderId="15" xfId="0" applyNumberFormat="1" applyFont="1" applyBorder="1" applyAlignment="1">
      <alignment horizontal="center"/>
    </xf>
    <xf numFmtId="173" fontId="5" fillId="0" borderId="17" xfId="0" applyNumberFormat="1" applyFont="1" applyBorder="1" applyAlignment="1">
      <alignment horizontal="center"/>
    </xf>
    <xf numFmtId="173" fontId="5" fillId="0" borderId="9" xfId="0" applyNumberFormat="1" applyFont="1" applyBorder="1" applyAlignment="1">
      <alignment horizontal="center"/>
    </xf>
    <xf numFmtId="173" fontId="5" fillId="0" borderId="73" xfId="0" applyNumberFormat="1" applyFont="1" applyBorder="1" applyAlignment="1">
      <alignment horizontal="center"/>
    </xf>
    <xf numFmtId="173" fontId="5" fillId="0" borderId="44" xfId="0" applyNumberFormat="1" applyFont="1" applyBorder="1" applyAlignment="1">
      <alignment horizontal="center"/>
    </xf>
    <xf numFmtId="173" fontId="5" fillId="0" borderId="69" xfId="0" applyNumberFormat="1" applyFont="1" applyBorder="1" applyAlignment="1">
      <alignment horizontal="center"/>
    </xf>
    <xf numFmtId="0" fontId="5" fillId="0" borderId="15" xfId="0" applyFont="1" applyBorder="1"/>
    <xf numFmtId="0" fontId="5" fillId="0" borderId="17" xfId="0" applyFont="1" applyBorder="1"/>
    <xf numFmtId="167" fontId="5" fillId="0" borderId="11" xfId="4" applyNumberFormat="1" applyFont="1" applyBorder="1" applyAlignment="1"/>
    <xf numFmtId="167" fontId="5" fillId="0" borderId="7" xfId="4" applyNumberFormat="1" applyFont="1" applyBorder="1"/>
    <xf numFmtId="165" fontId="5" fillId="0" borderId="11" xfId="0" applyNumberFormat="1" applyFont="1" applyBorder="1"/>
    <xf numFmtId="167" fontId="5" fillId="0" borderId="11" xfId="4" applyNumberFormat="1" applyFont="1" applyBorder="1"/>
    <xf numFmtId="173" fontId="5" fillId="0" borderId="13" xfId="0" quotePrefix="1" applyNumberFormat="1" applyFont="1" applyBorder="1" applyAlignment="1">
      <alignment horizontal="center"/>
    </xf>
    <xf numFmtId="173" fontId="5" fillId="0" borderId="15" xfId="0" quotePrefix="1" applyNumberFormat="1" applyFont="1" applyBorder="1" applyAlignment="1">
      <alignment horizontal="center"/>
    </xf>
    <xf numFmtId="173" fontId="5" fillId="0" borderId="16" xfId="0" quotePrefix="1" applyNumberFormat="1" applyFont="1" applyBorder="1" applyAlignment="1">
      <alignment horizontal="center"/>
    </xf>
    <xf numFmtId="173" fontId="5" fillId="0" borderId="17" xfId="0" quotePrefix="1" applyNumberFormat="1" applyFont="1" applyBorder="1" applyAlignment="1">
      <alignment horizontal="center"/>
    </xf>
    <xf numFmtId="173" fontId="5" fillId="0" borderId="9" xfId="0" quotePrefix="1" applyNumberFormat="1" applyFont="1" applyBorder="1" applyAlignment="1">
      <alignment horizontal="center"/>
    </xf>
    <xf numFmtId="173" fontId="5" fillId="0" borderId="73" xfId="0" quotePrefix="1" applyNumberFormat="1" applyFont="1" applyBorder="1" applyAlignment="1">
      <alignment horizontal="center"/>
    </xf>
    <xf numFmtId="173" fontId="5" fillId="0" borderId="44" xfId="0" quotePrefix="1" applyNumberFormat="1" applyFont="1" applyBorder="1" applyAlignment="1">
      <alignment horizontal="center"/>
    </xf>
    <xf numFmtId="173" fontId="5" fillId="0" borderId="69" xfId="0" quotePrefix="1" applyNumberFormat="1" applyFont="1" applyBorder="1" applyAlignment="1">
      <alignment horizontal="center"/>
    </xf>
    <xf numFmtId="175" fontId="5" fillId="0" borderId="7" xfId="0" applyNumberFormat="1" applyFont="1" applyBorder="1"/>
    <xf numFmtId="165" fontId="5" fillId="0" borderId="9" xfId="0" quotePrefix="1" applyNumberFormat="1" applyFont="1" applyBorder="1" applyAlignment="1">
      <alignment horizontal="center"/>
    </xf>
    <xf numFmtId="165" fontId="5" fillId="0" borderId="73" xfId="0" quotePrefix="1" applyNumberFormat="1" applyFont="1" applyBorder="1" applyAlignment="1">
      <alignment horizontal="center"/>
    </xf>
    <xf numFmtId="165" fontId="5" fillId="0" borderId="44" xfId="0" quotePrefix="1" applyNumberFormat="1" applyFont="1" applyBorder="1" applyAlignment="1">
      <alignment horizontal="center"/>
    </xf>
    <xf numFmtId="165" fontId="5" fillId="0" borderId="69" xfId="0" quotePrefix="1" applyNumberFormat="1" applyFont="1" applyBorder="1" applyAlignment="1">
      <alignment horizontal="center"/>
    </xf>
    <xf numFmtId="0" fontId="5" fillId="0" borderId="0" xfId="0" applyFont="1" applyFill="1" applyBorder="1" applyAlignment="1"/>
    <xf numFmtId="0" fontId="5" fillId="0" borderId="1" xfId="0" applyFont="1" applyFill="1" applyBorder="1" applyAlignment="1"/>
    <xf numFmtId="165" fontId="5" fillId="0" borderId="7" xfId="0" applyNumberFormat="1" applyFont="1" applyFill="1" applyBorder="1"/>
    <xf numFmtId="10" fontId="5" fillId="0" borderId="11" xfId="4" applyNumberFormat="1" applyFont="1" applyFill="1" applyBorder="1" applyProtection="1"/>
    <xf numFmtId="173" fontId="5" fillId="0" borderId="41" xfId="0" applyNumberFormat="1" applyFont="1" applyBorder="1" applyAlignment="1">
      <alignment horizontal="center"/>
    </xf>
    <xf numFmtId="0" fontId="5" fillId="0" borderId="0" xfId="0" applyFont="1" applyBorder="1" applyAlignment="1">
      <alignment wrapText="1"/>
    </xf>
    <xf numFmtId="0" fontId="14" fillId="0" borderId="33" xfId="0" applyFont="1" applyBorder="1"/>
    <xf numFmtId="0" fontId="15" fillId="0" borderId="2" xfId="0" applyFont="1" applyBorder="1" applyAlignment="1">
      <alignment horizontal="center"/>
    </xf>
    <xf numFmtId="0" fontId="15" fillId="0" borderId="36" xfId="0" applyFont="1" applyBorder="1" applyAlignment="1">
      <alignment horizontal="center"/>
    </xf>
    <xf numFmtId="0" fontId="15" fillId="0" borderId="38" xfId="0" applyFont="1" applyBorder="1" applyAlignment="1">
      <alignment horizontal="center"/>
    </xf>
    <xf numFmtId="0" fontId="15" fillId="0" borderId="34" xfId="0" applyFont="1" applyBorder="1" applyAlignment="1">
      <alignment horizontal="center"/>
    </xf>
    <xf numFmtId="0" fontId="15" fillId="0" borderId="45" xfId="0" applyFont="1" applyBorder="1"/>
    <xf numFmtId="0" fontId="15" fillId="0" borderId="38" xfId="0" applyFont="1" applyBorder="1"/>
    <xf numFmtId="0" fontId="15" fillId="0" borderId="34" xfId="0" applyFont="1" applyBorder="1"/>
    <xf numFmtId="0" fontId="15" fillId="0" borderId="12" xfId="0" applyFont="1" applyBorder="1"/>
    <xf numFmtId="0" fontId="15" fillId="0" borderId="11" xfId="0" applyFont="1" applyBorder="1" applyAlignment="1">
      <alignment horizontal="center"/>
    </xf>
    <xf numFmtId="0" fontId="15" fillId="0" borderId="0" xfId="0" applyFont="1" applyBorder="1" applyAlignment="1">
      <alignment horizontal="center"/>
    </xf>
    <xf numFmtId="165" fontId="15" fillId="0" borderId="41" xfId="0" applyNumberFormat="1" applyFont="1" applyBorder="1" applyAlignment="1">
      <alignment horizontal="center"/>
    </xf>
    <xf numFmtId="165" fontId="15" fillId="0" borderId="17" xfId="0" applyNumberFormat="1" applyFont="1" applyBorder="1" applyAlignment="1">
      <alignment horizontal="center"/>
    </xf>
    <xf numFmtId="0" fontId="16" fillId="0" borderId="12" xfId="0" applyFont="1" applyBorder="1"/>
    <xf numFmtId="0" fontId="17" fillId="0" borderId="41" xfId="0" applyFont="1" applyBorder="1" applyAlignment="1">
      <alignment horizontal="center"/>
    </xf>
    <xf numFmtId="0" fontId="17" fillId="0" borderId="17" xfId="0" applyFont="1" applyBorder="1" applyAlignment="1">
      <alignment horizontal="center"/>
    </xf>
    <xf numFmtId="0" fontId="18" fillId="0" borderId="12" xfId="0" applyFont="1" applyBorder="1"/>
    <xf numFmtId="0" fontId="19" fillId="0" borderId="11" xfId="0" applyFont="1" applyBorder="1" applyAlignment="1">
      <alignment horizontal="center"/>
    </xf>
    <xf numFmtId="0" fontId="19" fillId="0" borderId="0" xfId="0" applyFont="1" applyBorder="1" applyAlignment="1">
      <alignment horizontal="center"/>
    </xf>
    <xf numFmtId="0" fontId="20" fillId="0" borderId="41" xfId="0" applyFont="1" applyBorder="1" applyAlignment="1">
      <alignment horizontal="center"/>
    </xf>
    <xf numFmtId="0" fontId="20" fillId="0" borderId="17" xfId="0" applyFont="1" applyBorder="1" applyAlignment="1">
      <alignment horizontal="center"/>
    </xf>
    <xf numFmtId="0" fontId="21" fillId="0" borderId="0" xfId="0" applyFont="1"/>
    <xf numFmtId="0" fontId="15" fillId="0" borderId="8" xfId="0" applyFont="1" applyBorder="1"/>
    <xf numFmtId="0" fontId="15" fillId="0" borderId="7" xfId="0" applyFont="1" applyBorder="1" applyAlignment="1">
      <alignment horizontal="center"/>
    </xf>
    <xf numFmtId="0" fontId="15" fillId="0" borderId="1" xfId="0" applyFont="1" applyBorder="1" applyAlignment="1">
      <alignment horizontal="center"/>
    </xf>
    <xf numFmtId="0" fontId="15" fillId="0" borderId="68" xfId="0" applyFont="1" applyBorder="1" applyAlignment="1">
      <alignment horizontal="center"/>
    </xf>
    <xf numFmtId="0" fontId="15" fillId="0" borderId="9" xfId="0" applyFont="1" applyBorder="1" applyAlignment="1">
      <alignment horizontal="center"/>
    </xf>
    <xf numFmtId="0" fontId="15" fillId="0" borderId="69" xfId="0" applyFont="1" applyBorder="1"/>
    <xf numFmtId="0" fontId="15" fillId="0" borderId="68" xfId="0" applyFont="1" applyBorder="1"/>
    <xf numFmtId="0" fontId="15" fillId="0" borderId="9" xfId="0" applyFont="1" applyBorder="1"/>
    <xf numFmtId="0" fontId="5" fillId="0" borderId="70" xfId="0" applyFont="1" applyBorder="1" applyAlignment="1">
      <alignment horizontal="center"/>
    </xf>
    <xf numFmtId="168" fontId="4" fillId="0" borderId="34" xfId="0" applyNumberFormat="1" applyFont="1" applyBorder="1"/>
    <xf numFmtId="168" fontId="4" fillId="10" borderId="34" xfId="0" applyNumberFormat="1" applyFont="1" applyFill="1" applyBorder="1"/>
    <xf numFmtId="168" fontId="4" fillId="10" borderId="45" xfId="0" applyNumberFormat="1" applyFont="1" applyFill="1" applyBorder="1"/>
    <xf numFmtId="168" fontId="4" fillId="10" borderId="0" xfId="0" applyNumberFormat="1" applyFont="1" applyFill="1" applyBorder="1" applyAlignment="1">
      <alignment horizontal="center"/>
    </xf>
    <xf numFmtId="168" fontId="4" fillId="10" borderId="14" xfId="0" applyNumberFormat="1" applyFont="1" applyFill="1" applyBorder="1"/>
    <xf numFmtId="14" fontId="5" fillId="2" borderId="13" xfId="0" applyNumberFormat="1" applyFont="1" applyFill="1" applyBorder="1" applyAlignment="1" applyProtection="1">
      <alignment horizontal="center"/>
      <protection locked="0"/>
    </xf>
    <xf numFmtId="14" fontId="5" fillId="2" borderId="14" xfId="0" applyNumberFormat="1" applyFont="1" applyFill="1" applyBorder="1" applyAlignment="1" applyProtection="1">
      <alignment horizontal="center"/>
      <protection locked="0"/>
    </xf>
    <xf numFmtId="14" fontId="5" fillId="2" borderId="12" xfId="0" applyNumberFormat="1" applyFont="1" applyFill="1" applyBorder="1" applyAlignment="1" applyProtection="1">
      <alignment horizontal="center"/>
      <protection locked="0"/>
    </xf>
    <xf numFmtId="14" fontId="5" fillId="10" borderId="13" xfId="0" applyNumberFormat="1" applyFont="1" applyFill="1" applyBorder="1" applyAlignment="1">
      <alignment horizontal="center"/>
    </xf>
    <xf numFmtId="14" fontId="5" fillId="10" borderId="17" xfId="0" applyNumberFormat="1" applyFont="1" applyFill="1" applyBorder="1" applyAlignment="1">
      <alignment horizontal="center"/>
    </xf>
    <xf numFmtId="14" fontId="5" fillId="10" borderId="0" xfId="0" applyNumberFormat="1" applyFont="1" applyFill="1" applyBorder="1" applyAlignment="1">
      <alignment horizontal="center"/>
    </xf>
    <xf numFmtId="14" fontId="5" fillId="10" borderId="14" xfId="0" applyNumberFormat="1" applyFont="1" applyFill="1" applyBorder="1" applyAlignment="1">
      <alignment horizontal="center"/>
    </xf>
    <xf numFmtId="0" fontId="4" fillId="2" borderId="13" xfId="0" applyNumberFormat="1" applyFont="1" applyFill="1" applyBorder="1" applyAlignment="1" applyProtection="1">
      <alignment horizontal="center"/>
      <protection locked="0"/>
    </xf>
    <xf numFmtId="0" fontId="4" fillId="2" borderId="14" xfId="0" applyNumberFormat="1" applyFont="1" applyFill="1" applyBorder="1" applyAlignment="1" applyProtection="1">
      <alignment horizontal="center"/>
      <protection locked="0"/>
    </xf>
    <xf numFmtId="0" fontId="4" fillId="2" borderId="12" xfId="0" applyNumberFormat="1" applyFont="1" applyFill="1" applyBorder="1" applyAlignment="1" applyProtection="1">
      <alignment horizontal="center"/>
      <protection locked="0"/>
    </xf>
    <xf numFmtId="168" fontId="4" fillId="10" borderId="13" xfId="0" applyNumberFormat="1" applyFont="1" applyFill="1" applyBorder="1"/>
    <xf numFmtId="168" fontId="4" fillId="10" borderId="17" xfId="0" applyNumberFormat="1" applyFont="1" applyFill="1" applyBorder="1"/>
    <xf numFmtId="0" fontId="4" fillId="2" borderId="0" xfId="0" applyNumberFormat="1" applyFont="1" applyFill="1" applyBorder="1" applyAlignment="1" applyProtection="1">
      <alignment horizontal="center"/>
      <protection locked="0"/>
    </xf>
    <xf numFmtId="0" fontId="4" fillId="10" borderId="13" xfId="0" applyNumberFormat="1" applyFont="1" applyFill="1" applyBorder="1" applyAlignment="1">
      <alignment horizontal="center"/>
    </xf>
    <xf numFmtId="0" fontId="4" fillId="10" borderId="14" xfId="0" applyNumberFormat="1" applyFont="1" applyFill="1" applyBorder="1" applyAlignment="1">
      <alignment horizontal="center"/>
    </xf>
    <xf numFmtId="0" fontId="5" fillId="0" borderId="15" xfId="0" quotePrefix="1" applyFont="1" applyBorder="1" applyAlignment="1">
      <alignment horizontal="center"/>
    </xf>
    <xf numFmtId="0" fontId="5" fillId="2" borderId="13" xfId="0" applyNumberFormat="1" applyFont="1" applyFill="1" applyBorder="1" applyAlignment="1" applyProtection="1">
      <alignment horizontal="center"/>
      <protection locked="0"/>
    </xf>
    <xf numFmtId="0" fontId="5" fillId="2" borderId="14" xfId="0" applyNumberFormat="1" applyFont="1" applyFill="1" applyBorder="1" applyAlignment="1" applyProtection="1">
      <alignment horizontal="center"/>
      <protection locked="0"/>
    </xf>
    <xf numFmtId="0" fontId="5" fillId="2" borderId="12" xfId="0" applyNumberFormat="1" applyFont="1" applyFill="1" applyBorder="1" applyAlignment="1" applyProtection="1">
      <alignment horizontal="center"/>
      <protection locked="0"/>
    </xf>
    <xf numFmtId="168" fontId="4" fillId="10" borderId="13" xfId="0" applyNumberFormat="1" applyFont="1" applyFill="1" applyBorder="1" applyAlignment="1">
      <alignment horizontal="center"/>
    </xf>
    <xf numFmtId="168" fontId="4" fillId="10" borderId="17" xfId="0" applyNumberFormat="1" applyFont="1" applyFill="1" applyBorder="1" applyAlignment="1">
      <alignment horizontal="center"/>
    </xf>
    <xf numFmtId="0" fontId="5" fillId="2" borderId="0" xfId="0" applyNumberFormat="1" applyFont="1" applyFill="1" applyBorder="1" applyAlignment="1" applyProtection="1">
      <alignment horizontal="center"/>
      <protection locked="0"/>
    </xf>
    <xf numFmtId="168" fontId="5" fillId="10" borderId="13" xfId="0" applyNumberFormat="1" applyFont="1" applyFill="1" applyBorder="1" applyAlignment="1">
      <alignment horizontal="center"/>
    </xf>
    <xf numFmtId="168" fontId="5" fillId="10" borderId="17" xfId="0" applyNumberFormat="1" applyFont="1" applyFill="1" applyBorder="1" applyAlignment="1">
      <alignment horizontal="center"/>
    </xf>
    <xf numFmtId="0" fontId="5" fillId="10" borderId="13" xfId="0" applyNumberFormat="1" applyFont="1" applyFill="1" applyBorder="1" applyAlignment="1">
      <alignment horizontal="center"/>
    </xf>
    <xf numFmtId="0" fontId="5" fillId="10" borderId="14" xfId="0" applyNumberFormat="1" applyFont="1" applyFill="1" applyBorder="1" applyAlignment="1">
      <alignment horizontal="center"/>
    </xf>
    <xf numFmtId="0" fontId="5" fillId="2" borderId="17" xfId="0" applyNumberFormat="1" applyFont="1" applyFill="1" applyBorder="1" applyAlignment="1" applyProtection="1">
      <alignment horizontal="center"/>
      <protection locked="0"/>
    </xf>
    <xf numFmtId="171" fontId="4" fillId="2" borderId="13" xfId="0" applyNumberFormat="1" applyFont="1" applyFill="1" applyBorder="1" applyAlignment="1" applyProtection="1">
      <protection locked="0"/>
    </xf>
    <xf numFmtId="171" fontId="4" fillId="2" borderId="13" xfId="3" applyNumberFormat="1" applyFont="1" applyFill="1" applyBorder="1" applyAlignment="1" applyProtection="1">
      <protection locked="0"/>
    </xf>
    <xf numFmtId="171" fontId="4" fillId="2" borderId="14" xfId="3" applyNumberFormat="1" applyFont="1" applyFill="1" applyBorder="1" applyAlignment="1" applyProtection="1">
      <protection locked="0"/>
    </xf>
    <xf numFmtId="171" fontId="5" fillId="2" borderId="12" xfId="3" applyNumberFormat="1" applyFont="1" applyFill="1" applyBorder="1" applyAlignment="1" applyProtection="1">
      <protection locked="0"/>
    </xf>
    <xf numFmtId="171" fontId="4" fillId="2" borderId="17" xfId="0" applyNumberFormat="1" applyFont="1" applyFill="1" applyBorder="1" applyAlignment="1" applyProtection="1">
      <protection locked="0"/>
    </xf>
    <xf numFmtId="171" fontId="5" fillId="2" borderId="0" xfId="3" applyNumberFormat="1" applyFont="1" applyFill="1" applyBorder="1" applyAlignment="1" applyProtection="1">
      <protection locked="0"/>
    </xf>
    <xf numFmtId="171" fontId="4" fillId="2" borderId="14" xfId="0" applyNumberFormat="1" applyFont="1" applyFill="1" applyBorder="1" applyAlignment="1" applyProtection="1">
      <protection locked="0"/>
    </xf>
    <xf numFmtId="171" fontId="5" fillId="2" borderId="13" xfId="0" applyNumberFormat="1" applyFont="1" applyFill="1" applyBorder="1" applyAlignment="1" applyProtection="1">
      <protection locked="0"/>
    </xf>
    <xf numFmtId="171" fontId="5" fillId="2" borderId="13" xfId="3" applyNumberFormat="1" applyFont="1" applyFill="1" applyBorder="1" applyAlignment="1" applyProtection="1">
      <protection locked="0"/>
    </xf>
    <xf numFmtId="171" fontId="5" fillId="2" borderId="14" xfId="3" applyNumberFormat="1" applyFont="1" applyFill="1" applyBorder="1" applyAlignment="1" applyProtection="1">
      <protection locked="0"/>
    </xf>
    <xf numFmtId="171" fontId="5" fillId="2" borderId="17" xfId="0" applyNumberFormat="1" applyFont="1" applyFill="1" applyBorder="1" applyAlignment="1" applyProtection="1">
      <protection locked="0"/>
    </xf>
    <xf numFmtId="171" fontId="5" fillId="2" borderId="14" xfId="0" applyNumberFormat="1" applyFont="1" applyFill="1" applyBorder="1" applyAlignment="1" applyProtection="1">
      <protection locked="0"/>
    </xf>
    <xf numFmtId="0" fontId="5" fillId="0" borderId="15" xfId="0" quotePrefix="1" applyFont="1" applyFill="1" applyBorder="1" applyAlignment="1">
      <alignment horizontal="center"/>
    </xf>
    <xf numFmtId="171" fontId="5" fillId="10" borderId="13" xfId="0" applyNumberFormat="1" applyFont="1" applyFill="1" applyBorder="1" applyAlignment="1"/>
    <xf numFmtId="171" fontId="5" fillId="10" borderId="14" xfId="0" applyNumberFormat="1" applyFont="1" applyFill="1" applyBorder="1" applyAlignment="1"/>
    <xf numFmtId="171" fontId="5" fillId="2" borderId="17" xfId="3" applyNumberFormat="1" applyFont="1" applyFill="1" applyBorder="1" applyAlignment="1" applyProtection="1">
      <protection locked="0"/>
    </xf>
    <xf numFmtId="164" fontId="5" fillId="2" borderId="13" xfId="3" applyNumberFormat="1" applyFont="1" applyFill="1" applyBorder="1" applyProtection="1">
      <protection locked="0"/>
    </xf>
    <xf numFmtId="164" fontId="5" fillId="2" borderId="14" xfId="3" applyNumberFormat="1" applyFont="1" applyFill="1" applyBorder="1" applyProtection="1">
      <protection locked="0"/>
    </xf>
    <xf numFmtId="164" fontId="5" fillId="2" borderId="12" xfId="3" applyNumberFormat="1" applyFont="1" applyFill="1" applyBorder="1" applyProtection="1">
      <protection locked="0"/>
    </xf>
    <xf numFmtId="164" fontId="5" fillId="2" borderId="17" xfId="3" applyNumberFormat="1" applyFont="1" applyFill="1" applyBorder="1" applyProtection="1">
      <protection locked="0"/>
    </xf>
    <xf numFmtId="164" fontId="5" fillId="2" borderId="0" xfId="3" applyNumberFormat="1" applyFont="1" applyFill="1" applyBorder="1" applyProtection="1">
      <protection locked="0"/>
    </xf>
    <xf numFmtId="164" fontId="5" fillId="2" borderId="13" xfId="0" applyNumberFormat="1" applyFont="1" applyFill="1" applyBorder="1" applyProtection="1">
      <protection locked="0"/>
    </xf>
    <xf numFmtId="164" fontId="5" fillId="2" borderId="14" xfId="0" applyNumberFormat="1" applyFont="1" applyFill="1" applyBorder="1" applyProtection="1">
      <protection locked="0"/>
    </xf>
    <xf numFmtId="166" fontId="5" fillId="0" borderId="13" xfId="3" applyNumberFormat="1" applyFont="1" applyFill="1" applyBorder="1"/>
    <xf numFmtId="166" fontId="5" fillId="0" borderId="14" xfId="3" applyNumberFormat="1" applyFont="1" applyFill="1" applyBorder="1"/>
    <xf numFmtId="166" fontId="5" fillId="0" borderId="12" xfId="3" applyNumberFormat="1" applyFont="1" applyFill="1" applyBorder="1"/>
    <xf numFmtId="166" fontId="5" fillId="0" borderId="17" xfId="3" applyNumberFormat="1" applyFont="1" applyFill="1" applyBorder="1"/>
    <xf numFmtId="166" fontId="5" fillId="0" borderId="0" xfId="3" applyNumberFormat="1" applyFont="1" applyFill="1" applyBorder="1"/>
    <xf numFmtId="164" fontId="4" fillId="0" borderId="24" xfId="3" applyNumberFormat="1" applyFont="1" applyFill="1" applyBorder="1"/>
    <xf numFmtId="164" fontId="4" fillId="0" borderId="55" xfId="3" applyNumberFormat="1" applyFont="1" applyFill="1" applyBorder="1"/>
    <xf numFmtId="164" fontId="4" fillId="0" borderId="56" xfId="3" applyNumberFormat="1" applyFont="1" applyFill="1" applyBorder="1"/>
    <xf numFmtId="164" fontId="4" fillId="0" borderId="26" xfId="3" applyNumberFormat="1" applyFont="1" applyFill="1" applyBorder="1"/>
    <xf numFmtId="164" fontId="4" fillId="0" borderId="27" xfId="3" applyNumberFormat="1" applyFont="1" applyFill="1" applyBorder="1"/>
    <xf numFmtId="164" fontId="4" fillId="0" borderId="24" xfId="0" applyNumberFormat="1" applyFont="1" applyFill="1" applyBorder="1"/>
    <xf numFmtId="164" fontId="4" fillId="0" borderId="55" xfId="0" applyNumberFormat="1" applyFont="1" applyFill="1" applyBorder="1"/>
    <xf numFmtId="164" fontId="5" fillId="2" borderId="12" xfId="0" applyNumberFormat="1" applyFont="1" applyFill="1" applyBorder="1" applyProtection="1">
      <protection locked="0"/>
    </xf>
    <xf numFmtId="164" fontId="5" fillId="2" borderId="17" xfId="0" applyNumberFormat="1" applyFont="1" applyFill="1" applyBorder="1" applyProtection="1">
      <protection locked="0"/>
    </xf>
    <xf numFmtId="164" fontId="5" fillId="2" borderId="0" xfId="0" applyNumberFormat="1" applyFont="1" applyFill="1" applyBorder="1" applyProtection="1">
      <protection locked="0"/>
    </xf>
    <xf numFmtId="43" fontId="5" fillId="2" borderId="13" xfId="3" applyFont="1" applyFill="1" applyBorder="1" applyProtection="1">
      <protection locked="0"/>
    </xf>
    <xf numFmtId="43" fontId="5" fillId="2" borderId="14" xfId="3" applyFont="1" applyFill="1" applyBorder="1" applyProtection="1">
      <protection locked="0"/>
    </xf>
    <xf numFmtId="43" fontId="5" fillId="2" borderId="12" xfId="3" applyFont="1" applyFill="1" applyBorder="1" applyProtection="1">
      <protection locked="0"/>
    </xf>
    <xf numFmtId="43" fontId="5" fillId="2" borderId="17" xfId="3" applyFont="1" applyFill="1" applyBorder="1" applyProtection="1">
      <protection locked="0"/>
    </xf>
    <xf numFmtId="43" fontId="5" fillId="2" borderId="0" xfId="3" applyFont="1" applyFill="1" applyBorder="1" applyProtection="1">
      <protection locked="0"/>
    </xf>
    <xf numFmtId="0" fontId="6" fillId="0" borderId="56" xfId="0" applyFont="1" applyBorder="1"/>
    <xf numFmtId="0" fontId="5" fillId="0" borderId="25" xfId="0" applyFont="1" applyBorder="1" applyAlignment="1">
      <alignment horizontal="center"/>
    </xf>
    <xf numFmtId="168" fontId="5" fillId="0" borderId="24" xfId="0" applyNumberFormat="1" applyFont="1" applyFill="1" applyBorder="1"/>
    <xf numFmtId="168" fontId="5" fillId="0" borderId="55" xfId="0" applyNumberFormat="1" applyFont="1" applyFill="1" applyBorder="1"/>
    <xf numFmtId="168" fontId="5" fillId="0" borderId="56" xfId="0" applyNumberFormat="1" applyFont="1" applyFill="1" applyBorder="1"/>
    <xf numFmtId="168" fontId="5" fillId="0" borderId="26" xfId="0" applyNumberFormat="1" applyFont="1" applyFill="1" applyBorder="1"/>
    <xf numFmtId="168" fontId="5" fillId="0" borderId="27" xfId="0" applyNumberFormat="1" applyFont="1" applyFill="1" applyBorder="1"/>
    <xf numFmtId="43" fontId="5" fillId="10" borderId="13" xfId="3" applyFont="1" applyFill="1" applyBorder="1" applyAlignment="1">
      <alignment horizontal="center"/>
    </xf>
    <xf numFmtId="43" fontId="5" fillId="10" borderId="17" xfId="3" applyFont="1" applyFill="1" applyBorder="1" applyAlignment="1">
      <alignment horizontal="center"/>
    </xf>
    <xf numFmtId="43" fontId="5" fillId="10" borderId="14" xfId="3" applyFont="1" applyFill="1" applyBorder="1" applyAlignment="1">
      <alignment horizontal="center"/>
    </xf>
    <xf numFmtId="168" fontId="5" fillId="10" borderId="13" xfId="0" applyNumberFormat="1" applyFont="1" applyFill="1" applyBorder="1"/>
    <xf numFmtId="168" fontId="5" fillId="10" borderId="17" xfId="0" applyNumberFormat="1" applyFont="1" applyFill="1" applyBorder="1"/>
    <xf numFmtId="168" fontId="5" fillId="10" borderId="14" xfId="0" applyNumberFormat="1" applyFont="1" applyFill="1" applyBorder="1"/>
    <xf numFmtId="173" fontId="5" fillId="2" borderId="13" xfId="0" applyNumberFormat="1" applyFont="1" applyFill="1" applyBorder="1" applyAlignment="1" applyProtection="1">
      <alignment horizontal="center"/>
      <protection locked="0"/>
    </xf>
    <xf numFmtId="173" fontId="5" fillId="2" borderId="14" xfId="0" applyNumberFormat="1" applyFont="1" applyFill="1" applyBorder="1" applyAlignment="1" applyProtection="1">
      <alignment horizontal="center"/>
      <protection locked="0"/>
    </xf>
    <xf numFmtId="173" fontId="5" fillId="2" borderId="12" xfId="0" applyNumberFormat="1" applyFont="1" applyFill="1" applyBorder="1" applyAlignment="1" applyProtection="1">
      <alignment horizontal="center"/>
      <protection locked="0"/>
    </xf>
    <xf numFmtId="173" fontId="5" fillId="2" borderId="0" xfId="0" applyNumberFormat="1" applyFont="1" applyFill="1" applyBorder="1" applyAlignment="1" applyProtection="1">
      <alignment horizontal="center"/>
      <protection locked="0"/>
    </xf>
    <xf numFmtId="168" fontId="5" fillId="0" borderId="12" xfId="0" applyNumberFormat="1" applyFont="1" applyFill="1" applyBorder="1"/>
    <xf numFmtId="173" fontId="5" fillId="2" borderId="13" xfId="4" applyNumberFormat="1" applyFont="1" applyFill="1" applyBorder="1" applyAlignment="1" applyProtection="1">
      <alignment horizontal="center"/>
      <protection locked="0"/>
    </xf>
    <xf numFmtId="173" fontId="5" fillId="2" borderId="14" xfId="4" applyNumberFormat="1" applyFont="1" applyFill="1" applyBorder="1" applyAlignment="1" applyProtection="1">
      <alignment horizontal="center"/>
      <protection locked="0"/>
    </xf>
    <xf numFmtId="173" fontId="5" fillId="2" borderId="12" xfId="4" applyNumberFormat="1" applyFont="1" applyFill="1" applyBorder="1" applyAlignment="1" applyProtection="1">
      <alignment horizontal="center"/>
      <protection locked="0"/>
    </xf>
    <xf numFmtId="173" fontId="5" fillId="2" borderId="17" xfId="4" applyNumberFormat="1" applyFont="1" applyFill="1" applyBorder="1" applyAlignment="1" applyProtection="1">
      <alignment horizontal="center"/>
      <protection locked="0"/>
    </xf>
    <xf numFmtId="173" fontId="5" fillId="2" borderId="0" xfId="4" applyNumberFormat="1" applyFont="1" applyFill="1" applyBorder="1" applyAlignment="1" applyProtection="1">
      <alignment horizontal="center"/>
      <protection locked="0"/>
    </xf>
    <xf numFmtId="165" fontId="5" fillId="2" borderId="13" xfId="4" applyNumberFormat="1" applyFont="1" applyFill="1" applyBorder="1" applyAlignment="1" applyProtection="1">
      <alignment horizontal="center"/>
      <protection locked="0"/>
    </xf>
    <xf numFmtId="165" fontId="5" fillId="2" borderId="14" xfId="4" applyNumberFormat="1" applyFont="1" applyFill="1" applyBorder="1" applyAlignment="1" applyProtection="1">
      <alignment horizontal="center"/>
      <protection locked="0"/>
    </xf>
    <xf numFmtId="165" fontId="5" fillId="2" borderId="12" xfId="4" applyNumberFormat="1" applyFont="1" applyFill="1" applyBorder="1" applyAlignment="1" applyProtection="1">
      <alignment horizontal="center"/>
      <protection locked="0"/>
    </xf>
    <xf numFmtId="165" fontId="5" fillId="2" borderId="17" xfId="4" applyNumberFormat="1" applyFont="1" applyFill="1" applyBorder="1" applyAlignment="1" applyProtection="1">
      <alignment horizontal="center"/>
      <protection locked="0"/>
    </xf>
    <xf numFmtId="165" fontId="5" fillId="2" borderId="0" xfId="4" applyNumberFormat="1" applyFont="1" applyFill="1" applyBorder="1" applyAlignment="1" applyProtection="1">
      <alignment horizontal="center"/>
      <protection locked="0"/>
    </xf>
    <xf numFmtId="165" fontId="5" fillId="2" borderId="24" xfId="4" applyNumberFormat="1" applyFont="1" applyFill="1" applyBorder="1" applyAlignment="1" applyProtection="1">
      <alignment horizontal="center"/>
      <protection locked="0"/>
    </xf>
    <xf numFmtId="165" fontId="5" fillId="2" borderId="55" xfId="4" applyNumberFormat="1" applyFont="1" applyFill="1" applyBorder="1" applyAlignment="1" applyProtection="1">
      <alignment horizontal="center"/>
      <protection locked="0"/>
    </xf>
    <xf numFmtId="165" fontId="5" fillId="2" borderId="56" xfId="4" applyNumberFormat="1" applyFont="1" applyFill="1" applyBorder="1" applyAlignment="1" applyProtection="1">
      <alignment horizontal="center"/>
      <protection locked="0"/>
    </xf>
    <xf numFmtId="165" fontId="5" fillId="2" borderId="26" xfId="4" applyNumberFormat="1" applyFont="1" applyFill="1" applyBorder="1" applyAlignment="1" applyProtection="1">
      <alignment horizontal="center"/>
      <protection locked="0"/>
    </xf>
    <xf numFmtId="165" fontId="5" fillId="2" borderId="27" xfId="4" applyNumberFormat="1" applyFont="1" applyFill="1" applyBorder="1" applyAlignment="1" applyProtection="1">
      <alignment horizontal="center"/>
      <protection locked="0"/>
    </xf>
    <xf numFmtId="165" fontId="5" fillId="2" borderId="55" xfId="0" applyNumberFormat="1" applyFont="1" applyFill="1" applyBorder="1" applyProtection="1">
      <protection locked="0"/>
    </xf>
    <xf numFmtId="165" fontId="5" fillId="2" borderId="29" xfId="4" applyNumberFormat="1" applyFont="1" applyFill="1" applyBorder="1" applyAlignment="1" applyProtection="1">
      <alignment horizontal="center"/>
      <protection locked="0"/>
    </xf>
    <xf numFmtId="165" fontId="5" fillId="2" borderId="64" xfId="4" applyNumberFormat="1" applyFont="1" applyFill="1" applyBorder="1" applyAlignment="1" applyProtection="1">
      <alignment horizontal="center"/>
      <protection locked="0"/>
    </xf>
    <xf numFmtId="165" fontId="5" fillId="2" borderId="65" xfId="4" applyNumberFormat="1" applyFont="1" applyFill="1" applyBorder="1" applyAlignment="1" applyProtection="1">
      <alignment horizontal="center"/>
      <protection locked="0"/>
    </xf>
    <xf numFmtId="165" fontId="5" fillId="2" borderId="31" xfId="4" applyNumberFormat="1" applyFont="1" applyFill="1" applyBorder="1" applyAlignment="1" applyProtection="1">
      <alignment horizontal="center"/>
      <protection locked="0"/>
    </xf>
    <xf numFmtId="165" fontId="5" fillId="2" borderId="32" xfId="4" applyNumberFormat="1" applyFont="1" applyFill="1" applyBorder="1" applyAlignment="1" applyProtection="1">
      <alignment horizontal="center"/>
      <protection locked="0"/>
    </xf>
    <xf numFmtId="165" fontId="4" fillId="0" borderId="17" xfId="0" applyNumberFormat="1" applyFont="1" applyFill="1" applyBorder="1"/>
    <xf numFmtId="0" fontId="5" fillId="0" borderId="73" xfId="0" applyFont="1" applyBorder="1" applyAlignment="1">
      <alignment horizontal="center"/>
    </xf>
    <xf numFmtId="168" fontId="5" fillId="0" borderId="9" xfId="0" applyNumberFormat="1" applyFont="1" applyFill="1" applyBorder="1"/>
    <xf numFmtId="168" fontId="5" fillId="0" borderId="69" xfId="0" applyNumberFormat="1" applyFont="1" applyFill="1" applyBorder="1"/>
    <xf numFmtId="0" fontId="5" fillId="0" borderId="0" xfId="0" applyFont="1" applyFill="1" applyBorder="1" applyProtection="1">
      <protection locked="0"/>
    </xf>
    <xf numFmtId="0" fontId="2" fillId="0" borderId="1" xfId="0" applyNumberFormat="1" applyFont="1" applyFill="1" applyBorder="1" applyAlignment="1">
      <alignment horizontal="left"/>
    </xf>
    <xf numFmtId="0" fontId="4" fillId="0" borderId="52" xfId="0" applyFont="1" applyFill="1" applyBorder="1" applyAlignment="1">
      <alignment horizontal="center" vertical="center"/>
    </xf>
    <xf numFmtId="0" fontId="4" fillId="0" borderId="62" xfId="0" applyNumberFormat="1" applyFont="1" applyFill="1" applyBorder="1" applyAlignment="1">
      <alignment horizontal="center" vertical="center"/>
    </xf>
    <xf numFmtId="0" fontId="4" fillId="0" borderId="86" xfId="0" applyFont="1" applyFill="1" applyBorder="1" applyAlignment="1">
      <alignment horizontal="center" vertical="top" wrapText="1"/>
    </xf>
    <xf numFmtId="168" fontId="4" fillId="0" borderId="13" xfId="0" applyNumberFormat="1" applyFont="1" applyFill="1" applyBorder="1"/>
    <xf numFmtId="168" fontId="4" fillId="0" borderId="17" xfId="0" applyNumberFormat="1" applyFont="1" applyFill="1" applyBorder="1"/>
    <xf numFmtId="171" fontId="5" fillId="2" borderId="13" xfId="3" applyNumberFormat="1" applyFont="1" applyFill="1" applyBorder="1" applyProtection="1">
      <protection locked="0"/>
    </xf>
    <xf numFmtId="171" fontId="5" fillId="2" borderId="17" xfId="3" applyNumberFormat="1" applyFont="1" applyFill="1" applyBorder="1" applyProtection="1">
      <protection locked="0"/>
    </xf>
    <xf numFmtId="171" fontId="5" fillId="2" borderId="17" xfId="0" applyNumberFormat="1" applyFont="1" applyFill="1" applyBorder="1" applyProtection="1">
      <protection locked="0"/>
    </xf>
    <xf numFmtId="0" fontId="5" fillId="2" borderId="13" xfId="3" applyNumberFormat="1" applyFont="1" applyFill="1" applyBorder="1" applyAlignment="1" applyProtection="1">
      <alignment horizontal="center"/>
      <protection locked="0"/>
    </xf>
    <xf numFmtId="0" fontId="5" fillId="2" borderId="17" xfId="3" applyNumberFormat="1" applyFont="1" applyFill="1" applyBorder="1" applyAlignment="1" applyProtection="1">
      <alignment horizontal="center"/>
      <protection locked="0"/>
    </xf>
    <xf numFmtId="0" fontId="5" fillId="0" borderId="13" xfId="0" quotePrefix="1" applyNumberFormat="1" applyFont="1" applyBorder="1" applyAlignment="1">
      <alignment horizontal="center"/>
    </xf>
    <xf numFmtId="164" fontId="5" fillId="0" borderId="24" xfId="3" applyNumberFormat="1" applyFont="1" applyFill="1" applyBorder="1"/>
    <xf numFmtId="164" fontId="5" fillId="0" borderId="26" xfId="3" applyNumberFormat="1" applyFont="1" applyFill="1" applyBorder="1"/>
    <xf numFmtId="0" fontId="4" fillId="0" borderId="13" xfId="0" applyNumberFormat="1" applyFont="1" applyBorder="1" applyAlignment="1">
      <alignment horizontal="center"/>
    </xf>
    <xf numFmtId="164" fontId="4" fillId="2" borderId="13" xfId="0" applyNumberFormat="1" applyFont="1" applyFill="1" applyBorder="1" applyProtection="1">
      <protection locked="0"/>
    </xf>
    <xf numFmtId="164" fontId="4" fillId="2" borderId="17" xfId="0" applyNumberFormat="1" applyFont="1" applyFill="1" applyBorder="1" applyProtection="1">
      <protection locked="0"/>
    </xf>
    <xf numFmtId="0" fontId="6" fillId="0" borderId="56" xfId="0" applyNumberFormat="1" applyFont="1" applyBorder="1"/>
    <xf numFmtId="0" fontId="4" fillId="0" borderId="24" xfId="0" applyNumberFormat="1" applyFont="1" applyBorder="1" applyAlignment="1">
      <alignment horizontal="center"/>
    </xf>
    <xf numFmtId="176" fontId="4" fillId="0" borderId="24" xfId="0" applyNumberFormat="1" applyFont="1" applyFill="1" applyBorder="1"/>
    <xf numFmtId="176" fontId="4" fillId="0" borderId="26" xfId="0" applyNumberFormat="1" applyFont="1" applyFill="1" applyBorder="1"/>
    <xf numFmtId="0" fontId="5" fillId="0" borderId="13" xfId="0" quotePrefix="1" applyNumberFormat="1" applyFont="1" applyFill="1" applyBorder="1" applyAlignment="1">
      <alignment horizontal="center"/>
    </xf>
    <xf numFmtId="177" fontId="5" fillId="2" borderId="13" xfId="3" applyNumberFormat="1" applyFont="1" applyFill="1" applyBorder="1" applyProtection="1">
      <protection locked="0"/>
    </xf>
    <xf numFmtId="177" fontId="5" fillId="2" borderId="17" xfId="3" applyNumberFormat="1" applyFont="1" applyFill="1" applyBorder="1" applyProtection="1">
      <protection locked="0"/>
    </xf>
    <xf numFmtId="165" fontId="5" fillId="0" borderId="54" xfId="0" applyNumberFormat="1" applyFont="1" applyBorder="1"/>
    <xf numFmtId="165" fontId="5" fillId="2" borderId="13" xfId="3" applyNumberFormat="1" applyFont="1" applyFill="1" applyBorder="1" applyProtection="1">
      <protection locked="0"/>
    </xf>
    <xf numFmtId="165" fontId="5" fillId="2" borderId="17" xfId="3" applyNumberFormat="1" applyFont="1" applyFill="1" applyBorder="1" applyProtection="1">
      <protection locked="0"/>
    </xf>
    <xf numFmtId="165" fontId="5" fillId="2" borderId="24" xfId="3" applyNumberFormat="1" applyFont="1" applyFill="1" applyBorder="1" applyProtection="1">
      <protection locked="0"/>
    </xf>
    <xf numFmtId="165" fontId="5" fillId="2" borderId="26" xfId="3" applyNumberFormat="1" applyFont="1" applyFill="1" applyBorder="1" applyProtection="1">
      <protection locked="0"/>
    </xf>
    <xf numFmtId="0" fontId="4" fillId="0" borderId="12" xfId="0" applyNumberFormat="1" applyFont="1" applyFill="1" applyBorder="1"/>
    <xf numFmtId="165" fontId="5" fillId="0" borderId="24" xfId="3" applyNumberFormat="1" applyFont="1" applyFill="1" applyBorder="1"/>
    <xf numFmtId="165" fontId="5" fillId="0" borderId="26" xfId="3" applyNumberFormat="1" applyFont="1" applyFill="1" applyBorder="1"/>
    <xf numFmtId="0" fontId="5" fillId="0" borderId="8" xfId="0" applyNumberFormat="1" applyFont="1" applyFill="1" applyBorder="1"/>
    <xf numFmtId="0" fontId="5" fillId="0" borderId="0" xfId="0" applyNumberFormat="1" applyFont="1" applyBorder="1" applyAlignment="1" applyProtection="1">
      <alignment horizontal="center"/>
      <protection locked="0"/>
    </xf>
    <xf numFmtId="0" fontId="11" fillId="0" borderId="0" xfId="0" quotePrefix="1" applyNumberFormat="1" applyFont="1" applyBorder="1" applyProtection="1"/>
    <xf numFmtId="0" fontId="5" fillId="0" borderId="0" xfId="0" applyNumberFormat="1" applyFont="1" applyBorder="1" applyAlignment="1">
      <alignment horizontal="center"/>
    </xf>
    <xf numFmtId="0" fontId="5" fillId="0" borderId="0" xfId="0" applyNumberFormat="1" applyFont="1" applyBorder="1"/>
    <xf numFmtId="0" fontId="5" fillId="0" borderId="0" xfId="0" applyNumberFormat="1" applyFont="1" applyAlignment="1">
      <alignment horizontal="center"/>
    </xf>
    <xf numFmtId="0" fontId="4" fillId="0" borderId="33" xfId="0" applyFont="1" applyFill="1" applyBorder="1" applyAlignment="1">
      <alignment horizontal="centerContinuous" vertical="center" wrapText="1"/>
    </xf>
    <xf numFmtId="0" fontId="4" fillId="0" borderId="6" xfId="0" applyFont="1" applyFill="1" applyBorder="1" applyAlignment="1">
      <alignment horizontal="centerContinuous" vertical="center" wrapText="1"/>
    </xf>
    <xf numFmtId="0" fontId="4" fillId="0" borderId="5" xfId="0" applyFont="1" applyFill="1" applyBorder="1" applyAlignment="1">
      <alignment horizontal="centerContinuous" vertical="center" wrapText="1"/>
    </xf>
    <xf numFmtId="0" fontId="4" fillId="0" borderId="87" xfId="0" applyFont="1" applyFill="1" applyBorder="1" applyAlignment="1">
      <alignment horizontal="centerContinuous" vertical="center" wrapText="1"/>
    </xf>
    <xf numFmtId="0" fontId="4" fillId="0" borderId="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7" xfId="0" applyFont="1" applyFill="1" applyBorder="1" applyAlignment="1">
      <alignment horizontal="center" vertical="top" wrapText="1"/>
    </xf>
    <xf numFmtId="0" fontId="5" fillId="0" borderId="34" xfId="0" applyNumberFormat="1" applyFont="1" applyBorder="1" applyAlignment="1">
      <alignment horizontal="center" vertical="top" wrapText="1"/>
    </xf>
    <xf numFmtId="178" fontId="5" fillId="0" borderId="34" xfId="0" applyNumberFormat="1" applyFont="1" applyBorder="1" applyAlignment="1">
      <alignment vertical="top" wrapText="1"/>
    </xf>
    <xf numFmtId="178" fontId="5" fillId="0" borderId="35" xfId="0" applyNumberFormat="1" applyFont="1" applyBorder="1" applyAlignment="1">
      <alignment vertical="top" wrapText="1"/>
    </xf>
    <xf numFmtId="178" fontId="5" fillId="0" borderId="33" xfId="0" applyNumberFormat="1" applyFont="1" applyBorder="1" applyAlignment="1">
      <alignment vertical="top" wrapText="1"/>
    </xf>
    <xf numFmtId="178" fontId="5" fillId="0" borderId="36" xfId="0" applyNumberFormat="1" applyFont="1" applyBorder="1" applyAlignment="1">
      <alignment vertical="top" wrapText="1"/>
    </xf>
    <xf numFmtId="179" fontId="5" fillId="0" borderId="2" xfId="0" applyNumberFormat="1" applyFont="1" applyBorder="1" applyAlignment="1">
      <alignment vertical="top" wrapText="1"/>
    </xf>
    <xf numFmtId="0" fontId="5" fillId="0" borderId="13" xfId="0" applyNumberFormat="1" applyFont="1" applyBorder="1" applyAlignment="1">
      <alignment horizontal="center" vertical="top" wrapText="1"/>
    </xf>
    <xf numFmtId="178" fontId="5" fillId="0" borderId="13" xfId="3" applyNumberFormat="1" applyFont="1" applyBorder="1" applyAlignment="1">
      <alignment vertical="top" wrapText="1"/>
    </xf>
    <xf numFmtId="178" fontId="5" fillId="0" borderId="14" xfId="3" applyNumberFormat="1" applyFont="1" applyBorder="1" applyAlignment="1">
      <alignment vertical="top" wrapText="1"/>
    </xf>
    <xf numFmtId="178" fontId="5" fillId="0" borderId="12" xfId="3" applyNumberFormat="1" applyFont="1" applyBorder="1" applyAlignment="1">
      <alignment vertical="top" wrapText="1"/>
    </xf>
    <xf numFmtId="178" fontId="5" fillId="0" borderId="0" xfId="3" applyNumberFormat="1" applyFont="1" applyBorder="1" applyAlignment="1">
      <alignment vertical="top" wrapText="1"/>
    </xf>
    <xf numFmtId="179" fontId="5" fillId="0" borderId="11" xfId="3" applyNumberFormat="1" applyFont="1" applyBorder="1" applyAlignment="1">
      <alignment vertical="top" wrapText="1"/>
    </xf>
    <xf numFmtId="178" fontId="5" fillId="2" borderId="13" xfId="3" applyNumberFormat="1" applyFont="1" applyFill="1" applyBorder="1" applyAlignment="1" applyProtection="1">
      <alignment vertical="top" wrapText="1"/>
      <protection locked="0"/>
    </xf>
    <xf numFmtId="178" fontId="5" fillId="2" borderId="14" xfId="3" applyNumberFormat="1" applyFont="1" applyFill="1" applyBorder="1" applyAlignment="1" applyProtection="1">
      <alignment vertical="top" wrapText="1"/>
      <protection locked="0"/>
    </xf>
    <xf numFmtId="178" fontId="5" fillId="2" borderId="12" xfId="3" applyNumberFormat="1" applyFont="1" applyFill="1" applyBorder="1" applyAlignment="1" applyProtection="1">
      <alignment vertical="top" wrapText="1"/>
      <protection locked="0"/>
    </xf>
    <xf numFmtId="178" fontId="5" fillId="2" borderId="0" xfId="3" applyNumberFormat="1" applyFont="1" applyFill="1" applyBorder="1" applyAlignment="1" applyProtection="1">
      <alignment vertical="top" wrapText="1"/>
      <protection locked="0"/>
    </xf>
    <xf numFmtId="179" fontId="5" fillId="2" borderId="11" xfId="4" applyNumberFormat="1" applyFont="1" applyFill="1" applyBorder="1" applyAlignment="1" applyProtection="1">
      <alignment vertical="top" wrapText="1"/>
      <protection locked="0"/>
    </xf>
    <xf numFmtId="0" fontId="4" fillId="0" borderId="12" xfId="0" applyNumberFormat="1" applyFont="1" applyBorder="1" applyAlignment="1">
      <alignment horizontal="right" wrapText="1"/>
    </xf>
    <xf numFmtId="178" fontId="4" fillId="0" borderId="24" xfId="3" applyNumberFormat="1" applyFont="1" applyBorder="1" applyAlignment="1">
      <alignment vertical="top" wrapText="1"/>
    </xf>
    <xf numFmtId="178" fontId="4" fillId="0" borderId="55" xfId="3" applyNumberFormat="1" applyFont="1" applyBorder="1" applyAlignment="1">
      <alignment vertical="top" wrapText="1"/>
    </xf>
    <xf numFmtId="178" fontId="4" fillId="0" borderId="56" xfId="3" applyNumberFormat="1" applyFont="1" applyBorder="1" applyAlignment="1">
      <alignment vertical="top" wrapText="1"/>
    </xf>
    <xf numFmtId="178" fontId="4" fillId="0" borderId="27" xfId="3" applyNumberFormat="1" applyFont="1" applyBorder="1" applyAlignment="1">
      <alignment vertical="top" wrapText="1"/>
    </xf>
    <xf numFmtId="179" fontId="4" fillId="0" borderId="60" xfId="4" applyNumberFormat="1" applyFont="1" applyBorder="1" applyAlignment="1">
      <alignment vertical="top" wrapText="1"/>
    </xf>
    <xf numFmtId="0" fontId="4" fillId="0" borderId="12" xfId="0" applyNumberFormat="1" applyFont="1" applyBorder="1" applyAlignment="1">
      <alignment horizontal="left" wrapText="1" indent="1"/>
    </xf>
    <xf numFmtId="179" fontId="4" fillId="0" borderId="13" xfId="3" applyNumberFormat="1" applyFont="1" applyBorder="1" applyAlignment="1">
      <alignment vertical="top" wrapText="1"/>
    </xf>
    <xf numFmtId="179" fontId="4" fillId="0" borderId="13" xfId="4" applyNumberFormat="1" applyFont="1" applyBorder="1" applyAlignment="1">
      <alignment vertical="top" wrapText="1"/>
    </xf>
    <xf numFmtId="179" fontId="4" fillId="0" borderId="14" xfId="4" applyNumberFormat="1" applyFont="1" applyBorder="1" applyAlignment="1">
      <alignment vertical="top" wrapText="1"/>
    </xf>
    <xf numFmtId="179" fontId="4" fillId="0" borderId="12" xfId="4" applyNumberFormat="1" applyFont="1" applyBorder="1" applyAlignment="1">
      <alignment vertical="top" wrapText="1"/>
    </xf>
    <xf numFmtId="179" fontId="4" fillId="0" borderId="0" xfId="4" applyNumberFormat="1" applyFont="1" applyBorder="1" applyAlignment="1">
      <alignment vertical="top" wrapText="1"/>
    </xf>
    <xf numFmtId="179" fontId="4" fillId="0" borderId="11" xfId="4" applyNumberFormat="1" applyFont="1" applyBorder="1" applyAlignment="1">
      <alignment vertical="top" wrapText="1"/>
    </xf>
    <xf numFmtId="43" fontId="5" fillId="0" borderId="13" xfId="3" applyFont="1" applyBorder="1" applyAlignment="1">
      <alignment horizontal="center" vertical="top" wrapText="1"/>
    </xf>
    <xf numFmtId="43" fontId="5" fillId="0" borderId="14" xfId="3" applyFont="1" applyBorder="1" applyAlignment="1">
      <alignment horizontal="center" vertical="top" wrapText="1"/>
    </xf>
    <xf numFmtId="43" fontId="5" fillId="0" borderId="12" xfId="3" applyFont="1" applyBorder="1" applyAlignment="1">
      <alignment horizontal="center" vertical="top" wrapText="1"/>
    </xf>
    <xf numFmtId="43" fontId="5" fillId="0" borderId="0" xfId="3" applyFont="1" applyBorder="1" applyAlignment="1">
      <alignment horizontal="center" vertical="top" wrapText="1"/>
    </xf>
    <xf numFmtId="0" fontId="6" fillId="0" borderId="56" xfId="0" applyNumberFormat="1" applyFont="1" applyBorder="1" applyAlignment="1">
      <alignment horizontal="left" wrapText="1"/>
    </xf>
    <xf numFmtId="0" fontId="5" fillId="0" borderId="24" xfId="0" applyNumberFormat="1" applyFont="1" applyBorder="1" applyAlignment="1">
      <alignment horizontal="center" vertical="top" wrapText="1"/>
    </xf>
    <xf numFmtId="178" fontId="5" fillId="0" borderId="24" xfId="3" applyNumberFormat="1" applyFont="1" applyBorder="1" applyAlignment="1">
      <alignment vertical="top" wrapText="1"/>
    </xf>
    <xf numFmtId="178" fontId="5" fillId="0" borderId="55" xfId="3" applyNumberFormat="1" applyFont="1" applyBorder="1" applyAlignment="1">
      <alignment vertical="top" wrapText="1"/>
    </xf>
    <xf numFmtId="178" fontId="5" fillId="0" borderId="56" xfId="3" applyNumberFormat="1" applyFont="1" applyBorder="1" applyAlignment="1">
      <alignment vertical="top" wrapText="1"/>
    </xf>
    <xf numFmtId="178" fontId="5" fillId="0" borderId="27" xfId="3" applyNumberFormat="1" applyFont="1" applyBorder="1" applyAlignment="1">
      <alignment vertical="top" wrapText="1"/>
    </xf>
    <xf numFmtId="179" fontId="5" fillId="0" borderId="60" xfId="3" applyNumberFormat="1" applyFont="1" applyBorder="1" applyAlignment="1">
      <alignment vertical="top" wrapText="1"/>
    </xf>
    <xf numFmtId="0" fontId="4" fillId="0" borderId="13" xfId="0" applyNumberFormat="1" applyFont="1" applyBorder="1" applyAlignment="1">
      <alignment horizontal="center" vertical="top" wrapText="1"/>
    </xf>
    <xf numFmtId="0" fontId="6" fillId="0" borderId="8" xfId="0" applyNumberFormat="1" applyFont="1" applyBorder="1" applyAlignment="1">
      <alignment horizontal="left"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8" xfId="0" applyFont="1" applyBorder="1" applyAlignment="1">
      <alignment horizontal="center" vertical="top" wrapText="1"/>
    </xf>
    <xf numFmtId="0" fontId="5" fillId="0" borderId="1" xfId="0" applyFont="1" applyBorder="1" applyAlignment="1">
      <alignment horizontal="center" vertical="top" wrapText="1"/>
    </xf>
    <xf numFmtId="179" fontId="5" fillId="0" borderId="7" xfId="0" applyNumberFormat="1" applyFont="1" applyBorder="1" applyAlignment="1">
      <alignment vertical="top" wrapText="1"/>
    </xf>
    <xf numFmtId="4" fontId="5" fillId="0" borderId="0" xfId="0" applyNumberFormat="1" applyFont="1" applyProtection="1">
      <protection locked="0"/>
    </xf>
    <xf numFmtId="10" fontId="5" fillId="0" borderId="0" xfId="0" applyNumberFormat="1" applyFont="1" applyProtection="1">
      <protection locked="0"/>
    </xf>
    <xf numFmtId="0" fontId="11" fillId="0" borderId="0" xfId="5" applyFont="1" applyAlignment="1" applyProtection="1"/>
    <xf numFmtId="0" fontId="11" fillId="0" borderId="0" xfId="5" applyFont="1" applyAlignment="1" applyProtection="1">
      <alignment horizontal="center"/>
      <protection locked="0"/>
    </xf>
    <xf numFmtId="0" fontId="11" fillId="0" borderId="0" xfId="0" applyFont="1" applyProtection="1">
      <protection locked="0"/>
    </xf>
    <xf numFmtId="4" fontId="5" fillId="0" borderId="0" xfId="0" applyNumberFormat="1" applyFont="1" applyProtection="1"/>
    <xf numFmtId="10" fontId="5" fillId="0" borderId="0" xfId="0" applyNumberFormat="1" applyFont="1" applyProtection="1"/>
    <xf numFmtId="165" fontId="5" fillId="0" borderId="34" xfId="0" applyNumberFormat="1" applyFont="1" applyBorder="1" applyAlignment="1"/>
    <xf numFmtId="165" fontId="5" fillId="0" borderId="14" xfId="0" applyNumberFormat="1" applyFont="1" applyBorder="1" applyAlignment="1"/>
    <xf numFmtId="165" fontId="5" fillId="0" borderId="12" xfId="0" applyNumberFormat="1" applyFont="1" applyBorder="1" applyAlignment="1"/>
    <xf numFmtId="165" fontId="5" fillId="0" borderId="0" xfId="0" applyNumberFormat="1" applyFont="1" applyBorder="1" applyAlignment="1"/>
    <xf numFmtId="165" fontId="5" fillId="0" borderId="37" xfId="0" applyNumberFormat="1" applyFont="1" applyBorder="1" applyAlignment="1"/>
    <xf numFmtId="165" fontId="5" fillId="2" borderId="13" xfId="0" applyNumberFormat="1" applyFont="1" applyFill="1" applyBorder="1" applyAlignment="1" applyProtection="1">
      <protection locked="0"/>
    </xf>
    <xf numFmtId="165" fontId="5" fillId="2" borderId="14" xfId="0" applyNumberFormat="1" applyFont="1" applyFill="1" applyBorder="1" applyAlignment="1" applyProtection="1">
      <protection locked="0"/>
    </xf>
    <xf numFmtId="165" fontId="5" fillId="2" borderId="12" xfId="0" applyNumberFormat="1" applyFont="1" applyFill="1" applyBorder="1" applyAlignment="1" applyProtection="1">
      <protection locked="0"/>
    </xf>
    <xf numFmtId="165" fontId="5" fillId="2" borderId="0" xfId="0" applyNumberFormat="1" applyFont="1" applyFill="1" applyBorder="1" applyAlignment="1" applyProtection="1">
      <protection locked="0"/>
    </xf>
    <xf numFmtId="165" fontId="5" fillId="2" borderId="16" xfId="0" applyNumberFormat="1" applyFont="1" applyFill="1" applyBorder="1" applyAlignment="1" applyProtection="1">
      <protection locked="0"/>
    </xf>
    <xf numFmtId="165" fontId="5" fillId="0" borderId="13" xfId="0" applyNumberFormat="1" applyFont="1" applyFill="1" applyBorder="1" applyAlignment="1" applyProtection="1"/>
    <xf numFmtId="165" fontId="5" fillId="0" borderId="14" xfId="0" applyNumberFormat="1" applyFont="1" applyFill="1" applyBorder="1" applyAlignment="1" applyProtection="1"/>
    <xf numFmtId="165" fontId="5" fillId="0" borderId="12" xfId="0" applyNumberFormat="1" applyFont="1" applyFill="1" applyBorder="1" applyAlignment="1" applyProtection="1"/>
    <xf numFmtId="165" fontId="5" fillId="0" borderId="0" xfId="0" applyNumberFormat="1" applyFont="1" applyFill="1" applyBorder="1" applyAlignment="1" applyProtection="1"/>
    <xf numFmtId="165" fontId="5" fillId="0" borderId="16" xfId="0" applyNumberFormat="1" applyFont="1" applyFill="1" applyBorder="1" applyAlignment="1" applyProtection="1"/>
    <xf numFmtId="165" fontId="4" fillId="0" borderId="24" xfId="0" applyNumberFormat="1" applyFont="1" applyBorder="1" applyAlignment="1"/>
    <xf numFmtId="165" fontId="4" fillId="0" borderId="55" xfId="0" applyNumberFormat="1" applyFont="1" applyBorder="1" applyAlignment="1"/>
    <xf numFmtId="165" fontId="4" fillId="0" borderId="56" xfId="0" applyNumberFormat="1" applyFont="1" applyBorder="1" applyAlignment="1"/>
    <xf numFmtId="165" fontId="4" fillId="0" borderId="27" xfId="0" applyNumberFormat="1" applyFont="1" applyBorder="1" applyAlignment="1"/>
    <xf numFmtId="165" fontId="4" fillId="0" borderId="23" xfId="0" applyNumberFormat="1" applyFont="1" applyBorder="1" applyAlignment="1"/>
    <xf numFmtId="165" fontId="5" fillId="0" borderId="13" xfId="0" applyNumberFormat="1" applyFont="1" applyBorder="1" applyAlignment="1"/>
    <xf numFmtId="165" fontId="5" fillId="0" borderId="16" xfId="0" applyNumberFormat="1" applyFont="1" applyBorder="1" applyAlignment="1"/>
    <xf numFmtId="165" fontId="5" fillId="0" borderId="24" xfId="0" applyNumberFormat="1" applyFont="1" applyBorder="1" applyAlignment="1"/>
    <xf numFmtId="165" fontId="5" fillId="0" borderId="55" xfId="0" applyNumberFormat="1" applyFont="1" applyBorder="1" applyAlignment="1"/>
    <xf numFmtId="165" fontId="5" fillId="0" borderId="56" xfId="0" applyNumberFormat="1" applyFont="1" applyBorder="1" applyAlignment="1"/>
    <xf numFmtId="165" fontId="5" fillId="0" borderId="27" xfId="0" applyNumberFormat="1" applyFont="1" applyBorder="1" applyAlignment="1"/>
    <xf numFmtId="165" fontId="5" fillId="0" borderId="23" xfId="0" applyNumberFormat="1" applyFont="1" applyBorder="1" applyAlignment="1"/>
    <xf numFmtId="0" fontId="4" fillId="0" borderId="42" xfId="0" applyNumberFormat="1" applyFont="1" applyBorder="1"/>
    <xf numFmtId="0" fontId="5" fillId="0" borderId="43" xfId="0" applyFont="1" applyBorder="1"/>
    <xf numFmtId="165" fontId="4" fillId="0" borderId="43" xfId="0" applyNumberFormat="1" applyFont="1" applyBorder="1" applyAlignment="1"/>
    <xf numFmtId="165" fontId="4" fillId="0" borderId="48" xfId="0" applyNumberFormat="1" applyFont="1" applyBorder="1" applyAlignment="1"/>
    <xf numFmtId="165" fontId="4" fillId="0" borderId="42" xfId="0" applyNumberFormat="1" applyFont="1" applyBorder="1" applyAlignment="1"/>
    <xf numFmtId="165" fontId="4" fillId="0" borderId="49" xfId="0" applyNumberFormat="1" applyFont="1" applyBorder="1" applyAlignment="1"/>
    <xf numFmtId="165" fontId="4" fillId="0" borderId="50" xfId="0" applyNumberFormat="1" applyFont="1" applyBorder="1" applyAlignment="1"/>
    <xf numFmtId="168" fontId="5" fillId="0" borderId="0" xfId="0" applyNumberFormat="1" applyFont="1" applyBorder="1" applyProtection="1">
      <protection locked="0"/>
    </xf>
    <xf numFmtId="43" fontId="5" fillId="0" borderId="0" xfId="3" applyFont="1" applyBorder="1"/>
    <xf numFmtId="166" fontId="5" fillId="0" borderId="0" xfId="3" applyNumberFormat="1" applyFont="1" applyBorder="1"/>
    <xf numFmtId="0" fontId="4" fillId="0" borderId="70" xfId="0" applyFont="1" applyFill="1" applyBorder="1" applyAlignment="1">
      <alignment horizontal="center" vertical="center"/>
    </xf>
    <xf numFmtId="0" fontId="4" fillId="0" borderId="88"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8" xfId="0" applyFont="1" applyFill="1" applyBorder="1" applyAlignment="1">
      <alignment horizontal="centerContinuous" vertical="top" wrapText="1"/>
    </xf>
    <xf numFmtId="0" fontId="4" fillId="0" borderId="69" xfId="0" applyFont="1" applyFill="1" applyBorder="1" applyAlignment="1">
      <alignment horizontal="centerContinuous" vertical="top" wrapText="1"/>
    </xf>
    <xf numFmtId="0" fontId="5" fillId="0" borderId="15" xfId="0" applyNumberFormat="1" applyFont="1" applyBorder="1" applyAlignment="1">
      <alignment horizontal="center"/>
    </xf>
    <xf numFmtId="168" fontId="5" fillId="0" borderId="17" xfId="0" applyNumberFormat="1" applyFont="1" applyBorder="1" applyAlignment="1">
      <alignment horizontal="center"/>
    </xf>
    <xf numFmtId="168" fontId="5" fillId="0" borderId="12" xfId="0" applyNumberFormat="1" applyFont="1" applyBorder="1" applyAlignment="1"/>
    <xf numFmtId="168" fontId="5" fillId="0" borderId="17" xfId="0" applyNumberFormat="1" applyFont="1" applyBorder="1" applyAlignment="1"/>
    <xf numFmtId="0" fontId="5" fillId="2" borderId="12" xfId="0" applyNumberFormat="1" applyFont="1" applyFill="1" applyBorder="1" applyAlignment="1" applyProtection="1">
      <alignment horizontal="left" indent="1"/>
      <protection locked="0"/>
    </xf>
    <xf numFmtId="0" fontId="5" fillId="2" borderId="15" xfId="0" applyNumberFormat="1" applyFont="1" applyFill="1" applyBorder="1" applyAlignment="1" applyProtection="1">
      <alignment horizontal="center"/>
      <protection locked="0"/>
    </xf>
    <xf numFmtId="180" fontId="5" fillId="2" borderId="17" xfId="0" applyNumberFormat="1" applyFont="1" applyFill="1" applyBorder="1" applyAlignment="1" applyProtection="1">
      <alignment horizontal="center"/>
      <protection locked="0"/>
    </xf>
    <xf numFmtId="165" fontId="5" fillId="2" borderId="17" xfId="0" applyNumberFormat="1" applyFont="1" applyFill="1" applyBorder="1" applyAlignment="1" applyProtection="1">
      <protection locked="0"/>
    </xf>
    <xf numFmtId="0" fontId="5" fillId="0" borderId="23" xfId="0" applyNumberFormat="1" applyFont="1" applyBorder="1" applyAlignment="1">
      <alignment horizontal="center"/>
    </xf>
    <xf numFmtId="0" fontId="5" fillId="0" borderId="25" xfId="0" applyNumberFormat="1" applyFont="1" applyBorder="1" applyAlignment="1">
      <alignment horizontal="center"/>
    </xf>
    <xf numFmtId="180" fontId="5" fillId="0" borderId="26" xfId="0" applyNumberFormat="1" applyFont="1" applyBorder="1" applyAlignment="1">
      <alignment horizontal="center"/>
    </xf>
    <xf numFmtId="165" fontId="4" fillId="0" borderId="26" xfId="0" applyNumberFormat="1" applyFont="1" applyBorder="1" applyAlignment="1"/>
    <xf numFmtId="180" fontId="5" fillId="0" borderId="17" xfId="0" applyNumberFormat="1" applyFont="1" applyBorder="1" applyAlignment="1">
      <alignment horizontal="center"/>
    </xf>
    <xf numFmtId="165" fontId="5" fillId="0" borderId="17" xfId="0" applyNumberFormat="1" applyFont="1" applyBorder="1" applyAlignment="1"/>
    <xf numFmtId="0" fontId="5" fillId="0" borderId="73" xfId="0" applyNumberFormat="1" applyFont="1" applyBorder="1" applyAlignment="1">
      <alignment horizontal="center"/>
    </xf>
    <xf numFmtId="180" fontId="5" fillId="0" borderId="69" xfId="0" applyNumberFormat="1" applyFont="1" applyBorder="1" applyAlignment="1">
      <alignment horizontal="center"/>
    </xf>
    <xf numFmtId="165" fontId="4" fillId="0" borderId="51" xfId="0" applyNumberFormat="1" applyFont="1" applyBorder="1" applyAlignment="1"/>
    <xf numFmtId="168" fontId="5" fillId="0" borderId="36" xfId="0" applyNumberFormat="1" applyFont="1" applyBorder="1"/>
    <xf numFmtId="171" fontId="5" fillId="0" borderId="0" xfId="3" applyNumberFormat="1" applyFont="1"/>
    <xf numFmtId="170" fontId="5" fillId="0" borderId="0" xfId="3" applyNumberFormat="1" applyFont="1"/>
    <xf numFmtId="49" fontId="4" fillId="0" borderId="37" xfId="0" applyNumberFormat="1" applyFont="1" applyFill="1" applyBorder="1" applyAlignment="1">
      <alignment vertical="center" wrapText="1"/>
    </xf>
    <xf numFmtId="165" fontId="5" fillId="0" borderId="14" xfId="0" applyNumberFormat="1" applyFont="1" applyFill="1" applyBorder="1" applyAlignment="1"/>
    <xf numFmtId="165" fontId="4" fillId="0" borderId="13" xfId="0" applyNumberFormat="1" applyFont="1" applyBorder="1" applyAlignment="1"/>
    <xf numFmtId="165" fontId="4" fillId="0" borderId="14" xfId="0" applyNumberFormat="1" applyFont="1" applyBorder="1" applyAlignment="1"/>
    <xf numFmtId="165" fontId="4" fillId="0" borderId="12" xfId="0" applyNumberFormat="1" applyFont="1" applyBorder="1" applyAlignment="1"/>
    <xf numFmtId="165" fontId="4" fillId="0" borderId="0" xfId="0" applyNumberFormat="1" applyFont="1" applyBorder="1" applyAlignment="1"/>
    <xf numFmtId="165" fontId="4" fillId="0" borderId="16" xfId="0" applyNumberFormat="1" applyFont="1" applyBorder="1" applyAlignment="1"/>
    <xf numFmtId="43" fontId="5" fillId="0" borderId="0" xfId="3" applyFont="1" applyFill="1" applyBorder="1"/>
    <xf numFmtId="49" fontId="4" fillId="0" borderId="37" xfId="0" applyNumberFormat="1"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68" xfId="0" applyFont="1" applyFill="1" applyBorder="1" applyAlignment="1">
      <alignment horizontal="center" vertical="center" wrapText="1"/>
    </xf>
    <xf numFmtId="165" fontId="4" fillId="0" borderId="34" xfId="0" applyNumberFormat="1" applyFont="1" applyBorder="1" applyAlignment="1"/>
    <xf numFmtId="165" fontId="4" fillId="0" borderId="35" xfId="0" applyNumberFormat="1" applyFont="1" applyBorder="1" applyAlignment="1"/>
    <xf numFmtId="165" fontId="4" fillId="0" borderId="33" xfId="0" applyNumberFormat="1" applyFont="1" applyBorder="1" applyAlignment="1"/>
    <xf numFmtId="165" fontId="4" fillId="0" borderId="36" xfId="0" applyNumberFormat="1" applyFont="1" applyBorder="1" applyAlignment="1"/>
    <xf numFmtId="165" fontId="4" fillId="0" borderId="37" xfId="0" applyNumberFormat="1" applyFont="1" applyBorder="1" applyAlignment="1"/>
    <xf numFmtId="0" fontId="4" fillId="0" borderId="12" xfId="0" applyNumberFormat="1" applyFont="1" applyBorder="1" applyAlignment="1">
      <alignment horizontal="left" indent="1"/>
    </xf>
    <xf numFmtId="0" fontId="5" fillId="2" borderId="12" xfId="0" applyNumberFormat="1" applyFont="1" applyFill="1" applyBorder="1" applyAlignment="1" applyProtection="1">
      <alignment horizontal="left" indent="2"/>
      <protection locked="0"/>
    </xf>
    <xf numFmtId="165" fontId="5" fillId="2" borderId="24" xfId="0" applyNumberFormat="1" applyFont="1" applyFill="1" applyBorder="1" applyAlignment="1" applyProtection="1">
      <protection locked="0"/>
    </xf>
    <xf numFmtId="165" fontId="5" fillId="2" borderId="55" xfId="0" applyNumberFormat="1" applyFont="1" applyFill="1" applyBorder="1" applyAlignment="1" applyProtection="1">
      <protection locked="0"/>
    </xf>
    <xf numFmtId="165" fontId="5" fillId="2" borderId="56" xfId="0" applyNumberFormat="1" applyFont="1" applyFill="1" applyBorder="1" applyAlignment="1" applyProtection="1">
      <protection locked="0"/>
    </xf>
    <xf numFmtId="165" fontId="5" fillId="2" borderId="27" xfId="0" applyNumberFormat="1" applyFont="1" applyFill="1" applyBorder="1" applyAlignment="1" applyProtection="1">
      <protection locked="0"/>
    </xf>
    <xf numFmtId="165" fontId="5" fillId="2" borderId="23" xfId="0" applyNumberFormat="1" applyFont="1" applyFill="1" applyBorder="1" applyAlignment="1" applyProtection="1">
      <protection locked="0"/>
    </xf>
    <xf numFmtId="165" fontId="5" fillId="2" borderId="29" xfId="0" applyNumberFormat="1" applyFont="1" applyFill="1" applyBorder="1" applyAlignment="1" applyProtection="1">
      <protection locked="0"/>
    </xf>
    <xf numFmtId="165" fontId="5" fillId="2" borderId="64" xfId="0" applyNumberFormat="1" applyFont="1" applyFill="1" applyBorder="1" applyAlignment="1" applyProtection="1">
      <protection locked="0"/>
    </xf>
    <xf numFmtId="165" fontId="5" fillId="2" borderId="65" xfId="0" applyNumberFormat="1" applyFont="1" applyFill="1" applyBorder="1" applyAlignment="1" applyProtection="1">
      <protection locked="0"/>
    </xf>
    <xf numFmtId="165" fontId="5" fillId="2" borderId="32" xfId="0" applyNumberFormat="1" applyFont="1" applyFill="1" applyBorder="1" applyAlignment="1" applyProtection="1">
      <protection locked="0"/>
    </xf>
    <xf numFmtId="165" fontId="5" fillId="2" borderId="28" xfId="0" applyNumberFormat="1" applyFont="1" applyFill="1" applyBorder="1" applyAlignment="1" applyProtection="1">
      <protection locked="0"/>
    </xf>
    <xf numFmtId="0" fontId="11" fillId="2" borderId="12" xfId="0" applyNumberFormat="1" applyFont="1" applyFill="1" applyBorder="1" applyAlignment="1" applyProtection="1">
      <alignment horizontal="left" indent="2"/>
      <protection locked="0"/>
    </xf>
    <xf numFmtId="0" fontId="4" fillId="0" borderId="46" xfId="0" applyNumberFormat="1" applyFont="1" applyBorder="1" applyAlignment="1">
      <alignment vertical="center"/>
    </xf>
    <xf numFmtId="0" fontId="5" fillId="0" borderId="18" xfId="0" applyNumberFormat="1" applyFont="1" applyBorder="1" applyAlignment="1">
      <alignment horizontal="center" vertical="center"/>
    </xf>
    <xf numFmtId="165" fontId="4" fillId="0" borderId="18" xfId="0" applyNumberFormat="1" applyFont="1" applyBorder="1" applyAlignment="1">
      <alignment vertical="center"/>
    </xf>
    <xf numFmtId="165" fontId="4" fillId="0" borderId="47" xfId="0" applyNumberFormat="1" applyFont="1" applyBorder="1" applyAlignment="1">
      <alignment vertical="center"/>
    </xf>
    <xf numFmtId="165" fontId="4" fillId="0" borderId="46" xfId="0" applyNumberFormat="1" applyFont="1" applyBorder="1" applyAlignment="1">
      <alignment vertical="center"/>
    </xf>
    <xf numFmtId="165" fontId="4" fillId="0" borderId="22" xfId="0" applyNumberFormat="1" applyFont="1" applyBorder="1" applyAlignment="1">
      <alignment vertical="center"/>
    </xf>
    <xf numFmtId="165" fontId="4" fillId="0" borderId="20" xfId="0" applyNumberFormat="1" applyFont="1" applyBorder="1" applyAlignment="1">
      <alignment vertical="center"/>
    </xf>
    <xf numFmtId="0" fontId="5" fillId="0" borderId="0" xfId="0" applyFont="1" applyFill="1" applyAlignment="1">
      <alignment vertical="center"/>
    </xf>
    <xf numFmtId="0" fontId="5" fillId="0" borderId="0" xfId="0" applyFont="1" applyAlignment="1">
      <alignment vertical="center"/>
    </xf>
    <xf numFmtId="0" fontId="4" fillId="0" borderId="12" xfId="0" quotePrefix="1" applyNumberFormat="1" applyFont="1" applyBorder="1" applyAlignment="1">
      <alignment horizontal="left" indent="1"/>
    </xf>
    <xf numFmtId="165" fontId="5" fillId="2" borderId="18" xfId="0" applyNumberFormat="1" applyFont="1" applyFill="1" applyBorder="1" applyAlignment="1" applyProtection="1">
      <protection locked="0"/>
    </xf>
    <xf numFmtId="165" fontId="5" fillId="2" borderId="47" xfId="0" applyNumberFormat="1" applyFont="1" applyFill="1" applyBorder="1" applyAlignment="1" applyProtection="1">
      <protection locked="0"/>
    </xf>
    <xf numFmtId="165" fontId="5" fillId="2" borderId="46" xfId="0" applyNumberFormat="1" applyFont="1" applyFill="1" applyBorder="1" applyAlignment="1" applyProtection="1">
      <protection locked="0"/>
    </xf>
    <xf numFmtId="165" fontId="5" fillId="2" borderId="22" xfId="0" applyNumberFormat="1" applyFont="1" applyFill="1" applyBorder="1" applyAlignment="1" applyProtection="1">
      <protection locked="0"/>
    </xf>
    <xf numFmtId="165" fontId="5" fillId="2" borderId="20" xfId="0" applyNumberFormat="1" applyFont="1" applyFill="1" applyBorder="1" applyAlignment="1" applyProtection="1">
      <protection locked="0"/>
    </xf>
    <xf numFmtId="0" fontId="4" fillId="0" borderId="56" xfId="0" applyNumberFormat="1" applyFont="1" applyBorder="1" applyAlignment="1">
      <alignment horizontal="left"/>
    </xf>
    <xf numFmtId="0" fontId="5" fillId="0" borderId="24" xfId="0" applyNumberFormat="1" applyFont="1" applyBorder="1" applyAlignment="1">
      <alignment horizontal="center"/>
    </xf>
    <xf numFmtId="0" fontId="4" fillId="0" borderId="42" xfId="0" applyNumberFormat="1" applyFont="1" applyBorder="1" applyAlignment="1">
      <alignment vertical="center"/>
    </xf>
    <xf numFmtId="0" fontId="5" fillId="0" borderId="43" xfId="0" applyNumberFormat="1" applyFont="1" applyBorder="1" applyAlignment="1">
      <alignment horizontal="center" vertical="center"/>
    </xf>
    <xf numFmtId="165" fontId="4" fillId="0" borderId="43" xfId="0" applyNumberFormat="1" applyFont="1" applyBorder="1" applyAlignment="1">
      <alignment vertical="center"/>
    </xf>
    <xf numFmtId="165" fontId="4" fillId="0" borderId="48" xfId="0" applyNumberFormat="1" applyFont="1" applyBorder="1" applyAlignment="1">
      <alignment vertical="center"/>
    </xf>
    <xf numFmtId="165" fontId="4" fillId="0" borderId="42" xfId="0" applyNumberFormat="1" applyFont="1" applyBorder="1" applyAlignment="1">
      <alignment vertical="center"/>
    </xf>
    <xf numFmtId="165" fontId="4" fillId="0" borderId="49" xfId="0" applyNumberFormat="1" applyFont="1" applyBorder="1" applyAlignment="1">
      <alignment vertical="center"/>
    </xf>
    <xf numFmtId="165" fontId="4" fillId="0" borderId="50" xfId="0" applyNumberFormat="1" applyFont="1" applyBorder="1" applyAlignment="1">
      <alignment vertical="center"/>
    </xf>
    <xf numFmtId="0" fontId="11" fillId="0" borderId="0" xfId="0" applyFont="1" applyFill="1" applyBorder="1" applyAlignment="1" applyProtection="1">
      <alignment horizontal="left"/>
    </xf>
    <xf numFmtId="43" fontId="5" fillId="0" borderId="0" xfId="3" applyFont="1" applyBorder="1" applyProtection="1">
      <protection locked="0"/>
    </xf>
    <xf numFmtId="0" fontId="5" fillId="2" borderId="12" xfId="0" applyNumberFormat="1" applyFont="1" applyFill="1" applyBorder="1" applyAlignment="1" applyProtection="1">
      <alignment horizontal="left" wrapText="1" indent="2"/>
      <protection locked="0"/>
    </xf>
    <xf numFmtId="0" fontId="4" fillId="0" borderId="61" xfId="0" applyNumberFormat="1" applyFont="1" applyBorder="1" applyAlignment="1">
      <alignment horizontal="left"/>
    </xf>
    <xf numFmtId="0" fontId="5" fillId="0" borderId="90" xfId="0" applyNumberFormat="1" applyFont="1" applyBorder="1" applyAlignment="1">
      <alignment horizontal="center" vertical="center"/>
    </xf>
    <xf numFmtId="165" fontId="5" fillId="2" borderId="13" xfId="3" applyNumberFormat="1" applyFont="1" applyFill="1" applyBorder="1" applyAlignment="1" applyProtection="1">
      <protection locked="0"/>
    </xf>
    <xf numFmtId="165" fontId="5" fillId="2" borderId="0" xfId="3" applyNumberFormat="1" applyFont="1" applyFill="1" applyBorder="1" applyAlignment="1" applyProtection="1">
      <protection locked="0"/>
    </xf>
    <xf numFmtId="165" fontId="5" fillId="2" borderId="12" xfId="3" applyNumberFormat="1" applyFont="1" applyFill="1" applyBorder="1" applyAlignment="1" applyProtection="1">
      <protection locked="0"/>
    </xf>
    <xf numFmtId="165" fontId="5" fillId="2" borderId="16" xfId="3" applyNumberFormat="1" applyFont="1" applyFill="1" applyBorder="1" applyAlignment="1" applyProtection="1">
      <protection locked="0"/>
    </xf>
    <xf numFmtId="165" fontId="5" fillId="2" borderId="14" xfId="3" applyNumberFormat="1" applyFont="1" applyFill="1" applyBorder="1" applyAlignment="1" applyProtection="1">
      <protection locked="0"/>
    </xf>
    <xf numFmtId="0" fontId="4" fillId="0" borderId="12" xfId="0" applyNumberFormat="1" applyFont="1" applyBorder="1" applyAlignment="1">
      <alignment horizontal="left" indent="2"/>
    </xf>
    <xf numFmtId="165" fontId="4" fillId="0" borderId="18" xfId="3" applyNumberFormat="1" applyFont="1" applyFill="1" applyBorder="1" applyAlignment="1"/>
    <xf numFmtId="165" fontId="4" fillId="0" borderId="18" xfId="3" applyNumberFormat="1" applyFont="1" applyBorder="1" applyAlignment="1"/>
    <xf numFmtId="165" fontId="4" fillId="0" borderId="47" xfId="3" applyNumberFormat="1" applyFont="1" applyBorder="1" applyAlignment="1"/>
    <xf numFmtId="165" fontId="4" fillId="0" borderId="46" xfId="3" applyNumberFormat="1" applyFont="1" applyBorder="1" applyAlignment="1"/>
    <xf numFmtId="165" fontId="4" fillId="0" borderId="22" xfId="3" applyNumberFormat="1" applyFont="1" applyBorder="1" applyAlignment="1"/>
    <xf numFmtId="165" fontId="4" fillId="0" borderId="20" xfId="3" applyNumberFormat="1" applyFont="1" applyBorder="1" applyAlignment="1"/>
    <xf numFmtId="165" fontId="4" fillId="0" borderId="13" xfId="0" applyNumberFormat="1" applyFont="1" applyFill="1" applyBorder="1" applyAlignment="1"/>
    <xf numFmtId="0" fontId="5" fillId="0" borderId="12" xfId="0" quotePrefix="1" applyNumberFormat="1" applyFont="1" applyBorder="1" applyAlignment="1">
      <alignment horizontal="left" indent="2"/>
    </xf>
    <xf numFmtId="0" fontId="4" fillId="0" borderId="12" xfId="0" quotePrefix="1" applyNumberFormat="1" applyFont="1" applyBorder="1" applyAlignment="1">
      <alignment horizontal="left" indent="2"/>
    </xf>
    <xf numFmtId="165" fontId="5" fillId="0" borderId="13" xfId="3" applyNumberFormat="1" applyFont="1" applyFill="1" applyBorder="1" applyAlignment="1"/>
    <xf numFmtId="165" fontId="5" fillId="0" borderId="0" xfId="3" applyNumberFormat="1" applyFont="1" applyFill="1" applyBorder="1" applyAlignment="1"/>
    <xf numFmtId="165" fontId="5" fillId="0" borderId="12" xfId="3" applyNumberFormat="1" applyFont="1" applyBorder="1" applyAlignment="1"/>
    <xf numFmtId="165" fontId="5" fillId="0" borderId="13" xfId="3" applyNumberFormat="1" applyFont="1" applyBorder="1" applyAlignment="1"/>
    <xf numFmtId="165" fontId="5" fillId="0" borderId="0" xfId="3" applyNumberFormat="1" applyFont="1" applyBorder="1" applyAlignment="1"/>
    <xf numFmtId="165" fontId="5" fillId="0" borderId="16" xfId="3" applyNumberFormat="1" applyFont="1" applyBorder="1" applyAlignment="1"/>
    <xf numFmtId="165" fontId="5" fillId="0" borderId="14" xfId="3" applyNumberFormat="1" applyFont="1" applyBorder="1" applyAlignment="1"/>
    <xf numFmtId="0" fontId="5" fillId="0" borderId="18" xfId="0" applyNumberFormat="1" applyFont="1" applyBorder="1" applyAlignment="1">
      <alignment horizontal="center"/>
    </xf>
    <xf numFmtId="165" fontId="4" fillId="0" borderId="18" xfId="0" applyNumberFormat="1" applyFont="1" applyBorder="1" applyAlignment="1"/>
    <xf numFmtId="165" fontId="4" fillId="0" borderId="47" xfId="0" applyNumberFormat="1" applyFont="1" applyBorder="1" applyAlignment="1"/>
    <xf numFmtId="165" fontId="4" fillId="0" borderId="46" xfId="0" applyNumberFormat="1" applyFont="1" applyBorder="1" applyAlignment="1"/>
    <xf numFmtId="165" fontId="4" fillId="0" borderId="22" xfId="0" applyNumberFormat="1" applyFont="1" applyBorder="1" applyAlignment="1"/>
    <xf numFmtId="165" fontId="4" fillId="0" borderId="20" xfId="0" applyNumberFormat="1" applyFont="1" applyBorder="1" applyAlignment="1"/>
    <xf numFmtId="0" fontId="4" fillId="0" borderId="12" xfId="0" quotePrefix="1" applyNumberFormat="1" applyFont="1" applyBorder="1"/>
    <xf numFmtId="0" fontId="4" fillId="0" borderId="65" xfId="0" applyNumberFormat="1" applyFont="1" applyBorder="1"/>
    <xf numFmtId="0" fontId="5" fillId="0" borderId="29" xfId="0" applyNumberFormat="1" applyFont="1" applyBorder="1" applyAlignment="1">
      <alignment horizontal="center"/>
    </xf>
    <xf numFmtId="165" fontId="4" fillId="0" borderId="29" xfId="0" applyNumberFormat="1" applyFont="1" applyBorder="1" applyAlignment="1"/>
    <xf numFmtId="165" fontId="4" fillId="0" borderId="64" xfId="0" applyNumberFormat="1" applyFont="1" applyBorder="1" applyAlignment="1"/>
    <xf numFmtId="165" fontId="4" fillId="0" borderId="65" xfId="0" applyNumberFormat="1" applyFont="1" applyBorder="1" applyAlignment="1"/>
    <xf numFmtId="165" fontId="4" fillId="0" borderId="32" xfId="0" applyNumberFormat="1" applyFont="1" applyBorder="1" applyAlignment="1"/>
    <xf numFmtId="165" fontId="4" fillId="0" borderId="28" xfId="0" applyNumberFormat="1" applyFont="1" applyBorder="1" applyAlignment="1"/>
    <xf numFmtId="0" fontId="11" fillId="0" borderId="0" xfId="0" applyFont="1" applyAlignment="1" applyProtection="1">
      <alignment horizontal="center"/>
      <protection locked="0"/>
    </xf>
    <xf numFmtId="0" fontId="5" fillId="0" borderId="0" xfId="0" applyFont="1" applyBorder="1" applyAlignment="1">
      <alignment horizontal="left" wrapText="1"/>
    </xf>
    <xf numFmtId="49" fontId="4" fillId="0" borderId="33" xfId="0" applyNumberFormat="1" applyFont="1" applyFill="1" applyBorder="1" applyAlignment="1">
      <alignment horizontal="center" vertical="center" wrapText="1"/>
    </xf>
    <xf numFmtId="0" fontId="4" fillId="0" borderId="37" xfId="0" applyFont="1" applyFill="1" applyBorder="1" applyAlignment="1">
      <alignment vertical="center"/>
    </xf>
    <xf numFmtId="0" fontId="4" fillId="0" borderId="44" xfId="0" applyFont="1" applyFill="1" applyBorder="1" applyAlignment="1">
      <alignment vertical="center"/>
    </xf>
    <xf numFmtId="0" fontId="5" fillId="0" borderId="16" xfId="0" applyNumberFormat="1" applyFont="1" applyBorder="1" applyAlignment="1">
      <alignment horizontal="center"/>
    </xf>
    <xf numFmtId="0" fontId="11" fillId="2" borderId="12" xfId="0" applyNumberFormat="1" applyFont="1" applyFill="1" applyBorder="1" applyAlignment="1" applyProtection="1">
      <alignment horizontal="left" indent="1"/>
      <protection locked="0"/>
    </xf>
    <xf numFmtId="0" fontId="4" fillId="2" borderId="12" xfId="0" applyNumberFormat="1" applyFont="1" applyFill="1" applyBorder="1" applyAlignment="1" applyProtection="1">
      <alignment horizontal="left" indent="1"/>
      <protection locked="0"/>
    </xf>
    <xf numFmtId="0" fontId="5" fillId="0" borderId="20" xfId="0" applyNumberFormat="1" applyFont="1" applyBorder="1" applyAlignment="1">
      <alignment horizontal="center"/>
    </xf>
    <xf numFmtId="165" fontId="4" fillId="0" borderId="21" xfId="0" applyNumberFormat="1" applyFont="1" applyBorder="1"/>
    <xf numFmtId="0" fontId="6" fillId="0" borderId="12" xfId="0" applyNumberFormat="1" applyFont="1" applyFill="1" applyBorder="1"/>
    <xf numFmtId="0" fontId="5" fillId="0" borderId="16" xfId="0" applyNumberFormat="1" applyFont="1" applyFill="1" applyBorder="1" applyAlignment="1">
      <alignment horizontal="center"/>
    </xf>
    <xf numFmtId="0" fontId="4" fillId="0" borderId="46" xfId="0" applyNumberFormat="1" applyFont="1" applyFill="1" applyBorder="1"/>
    <xf numFmtId="0" fontId="5" fillId="0" borderId="20" xfId="0" applyNumberFormat="1" applyFont="1" applyFill="1" applyBorder="1" applyAlignment="1">
      <alignment horizontal="center"/>
    </xf>
    <xf numFmtId="165" fontId="4" fillId="0" borderId="21" xfId="0" applyNumberFormat="1" applyFont="1" applyFill="1" applyBorder="1"/>
    <xf numFmtId="0" fontId="5" fillId="0" borderId="12" xfId="0" applyNumberFormat="1" applyFont="1" applyFill="1" applyBorder="1"/>
    <xf numFmtId="0" fontId="4" fillId="0" borderId="46" xfId="0" applyNumberFormat="1" applyFont="1" applyFill="1" applyBorder="1" applyAlignment="1">
      <alignment wrapText="1"/>
    </xf>
    <xf numFmtId="0" fontId="4" fillId="0" borderId="42" xfId="0" applyNumberFormat="1" applyFont="1" applyFill="1" applyBorder="1"/>
    <xf numFmtId="0" fontId="5" fillId="0" borderId="50" xfId="0" applyNumberFormat="1" applyFont="1" applyFill="1" applyBorder="1" applyAlignment="1">
      <alignment horizontal="center"/>
    </xf>
    <xf numFmtId="165" fontId="4" fillId="0" borderId="51" xfId="0" applyNumberFormat="1" applyFont="1" applyFill="1" applyBorder="1"/>
    <xf numFmtId="0" fontId="11" fillId="0" borderId="0" xfId="0" applyFont="1" applyBorder="1" applyAlignment="1">
      <alignment horizontal="left"/>
    </xf>
    <xf numFmtId="0" fontId="5" fillId="0" borderId="14" xfId="0" applyNumberFormat="1" applyFont="1" applyBorder="1" applyAlignment="1">
      <alignment horizontal="center"/>
    </xf>
    <xf numFmtId="0" fontId="5" fillId="0" borderId="12" xfId="0" applyNumberFormat="1" applyFont="1" applyBorder="1" applyAlignment="1">
      <alignment horizontal="center"/>
    </xf>
    <xf numFmtId="179" fontId="4" fillId="0" borderId="13" xfId="0" applyNumberFormat="1" applyFont="1" applyFill="1" applyBorder="1"/>
    <xf numFmtId="179" fontId="4" fillId="0" borderId="13" xfId="4" applyNumberFormat="1" applyFont="1" applyBorder="1" applyAlignment="1">
      <alignment horizontal="center"/>
    </xf>
    <xf numFmtId="179" fontId="4" fillId="0" borderId="17" xfId="4" applyNumberFormat="1" applyFont="1" applyBorder="1" applyAlignment="1">
      <alignment horizontal="center"/>
    </xf>
    <xf numFmtId="179" fontId="4" fillId="0" borderId="41" xfId="4" applyNumberFormat="1" applyFont="1" applyBorder="1" applyAlignment="1">
      <alignment horizontal="center"/>
    </xf>
    <xf numFmtId="179" fontId="4" fillId="0" borderId="14" xfId="4" applyNumberFormat="1" applyFont="1" applyBorder="1" applyAlignment="1">
      <alignment horizontal="center"/>
    </xf>
    <xf numFmtId="179" fontId="4" fillId="0" borderId="12" xfId="4" applyNumberFormat="1" applyFont="1" applyBorder="1" applyAlignment="1">
      <alignment horizontal="center"/>
    </xf>
    <xf numFmtId="179" fontId="4" fillId="0" borderId="0" xfId="4" applyNumberFormat="1" applyFont="1" applyBorder="1" applyAlignment="1">
      <alignment horizontal="center"/>
    </xf>
    <xf numFmtId="179" fontId="4" fillId="0" borderId="13" xfId="0" applyNumberFormat="1" applyFont="1" applyBorder="1"/>
    <xf numFmtId="179" fontId="5" fillId="0" borderId="13" xfId="0" applyNumberFormat="1" applyFont="1" applyBorder="1"/>
    <xf numFmtId="9" fontId="4" fillId="0" borderId="13" xfId="4" applyFont="1" applyBorder="1" applyAlignment="1">
      <alignment horizontal="center"/>
    </xf>
    <xf numFmtId="9" fontId="4" fillId="0" borderId="14" xfId="4" applyFont="1" applyBorder="1" applyAlignment="1">
      <alignment horizontal="center"/>
    </xf>
    <xf numFmtId="9" fontId="4" fillId="0" borderId="12" xfId="4" applyFont="1" applyBorder="1" applyAlignment="1">
      <alignment horizontal="center"/>
    </xf>
    <xf numFmtId="9" fontId="4" fillId="0" borderId="0" xfId="4" applyFont="1" applyBorder="1" applyAlignment="1">
      <alignment horizontal="center"/>
    </xf>
    <xf numFmtId="0" fontId="4" fillId="0" borderId="44" xfId="0" applyFont="1" applyBorder="1" applyAlignment="1">
      <alignment vertical="center" wrapText="1"/>
    </xf>
    <xf numFmtId="0" fontId="11" fillId="0" borderId="0" xfId="0" applyNumberFormat="1" applyFont="1" applyProtection="1"/>
    <xf numFmtId="168" fontId="5" fillId="0" borderId="0" xfId="0" applyNumberFormat="1" applyFont="1" applyFill="1" applyProtection="1">
      <protection locked="0"/>
    </xf>
    <xf numFmtId="0" fontId="10" fillId="0" borderId="0" xfId="0" applyNumberFormat="1" applyFont="1" applyProtection="1"/>
    <xf numFmtId="0" fontId="4" fillId="0" borderId="34" xfId="0" applyFont="1" applyFill="1" applyBorder="1" applyAlignment="1">
      <alignment horizontal="center" vertical="top" wrapText="1"/>
    </xf>
    <xf numFmtId="0" fontId="4" fillId="0" borderId="35" xfId="0" applyFont="1" applyFill="1" applyBorder="1" applyAlignment="1">
      <alignment horizontal="center" vertical="top" wrapText="1"/>
    </xf>
    <xf numFmtId="0" fontId="3" fillId="0" borderId="9" xfId="0" applyFont="1" applyBorder="1" applyAlignment="1"/>
    <xf numFmtId="0" fontId="4" fillId="0" borderId="9" xfId="0" quotePrefix="1" applyFont="1" applyFill="1" applyBorder="1" applyAlignment="1">
      <alignment horizontal="center" vertical="center" wrapText="1"/>
    </xf>
    <xf numFmtId="0" fontId="4" fillId="0" borderId="10" xfId="0" quotePrefix="1" applyFont="1" applyFill="1" applyBorder="1" applyAlignment="1">
      <alignment horizontal="center" vertical="center" wrapText="1"/>
    </xf>
    <xf numFmtId="171" fontId="5" fillId="0" borderId="13" xfId="3" applyNumberFormat="1" applyFont="1" applyBorder="1" applyAlignment="1">
      <alignment horizontal="center"/>
    </xf>
    <xf numFmtId="171" fontId="5" fillId="0" borderId="13" xfId="3" applyNumberFormat="1" applyFont="1" applyBorder="1"/>
    <xf numFmtId="171" fontId="5" fillId="0" borderId="13" xfId="3" applyNumberFormat="1" applyFont="1" applyFill="1" applyBorder="1"/>
    <xf numFmtId="171" fontId="5" fillId="0" borderId="0" xfId="3" applyNumberFormat="1" applyFont="1" applyFill="1" applyBorder="1"/>
    <xf numFmtId="171" fontId="5" fillId="0" borderId="11" xfId="3" applyNumberFormat="1" applyFont="1" applyBorder="1"/>
    <xf numFmtId="171" fontId="5" fillId="2" borderId="13" xfId="3" applyNumberFormat="1" applyFont="1" applyFill="1" applyBorder="1" applyAlignment="1" applyProtection="1">
      <alignment horizontal="center"/>
      <protection locked="0"/>
    </xf>
    <xf numFmtId="171" fontId="5" fillId="10" borderId="13" xfId="3" applyNumberFormat="1" applyFont="1" applyFill="1" applyBorder="1"/>
    <xf numFmtId="171" fontId="5" fillId="10" borderId="0" xfId="3" applyNumberFormat="1" applyFont="1" applyFill="1" applyBorder="1"/>
    <xf numFmtId="171" fontId="4" fillId="0" borderId="18" xfId="3" applyNumberFormat="1" applyFont="1" applyFill="1" applyBorder="1" applyAlignment="1">
      <alignment horizontal="center"/>
    </xf>
    <xf numFmtId="171" fontId="4" fillId="0" borderId="18" xfId="3" applyNumberFormat="1" applyFont="1" applyFill="1" applyBorder="1"/>
    <xf numFmtId="171" fontId="4" fillId="0" borderId="18" xfId="3" applyNumberFormat="1" applyFont="1" applyBorder="1"/>
    <xf numFmtId="171" fontId="4" fillId="0" borderId="47" xfId="3" applyNumberFormat="1" applyFont="1" applyFill="1" applyBorder="1"/>
    <xf numFmtId="171" fontId="4" fillId="0" borderId="72" xfId="3" applyNumberFormat="1" applyFont="1" applyBorder="1"/>
    <xf numFmtId="171" fontId="5" fillId="2" borderId="0" xfId="3" applyNumberFormat="1" applyFont="1" applyFill="1" applyBorder="1" applyProtection="1">
      <protection locked="0"/>
    </xf>
    <xf numFmtId="171" fontId="5" fillId="0" borderId="13" xfId="3" applyNumberFormat="1" applyFont="1" applyBorder="1" applyAlignment="1" applyProtection="1">
      <alignment horizontal="center"/>
      <protection locked="0"/>
    </xf>
    <xf numFmtId="171" fontId="5" fillId="0" borderId="13" xfId="3" applyNumberFormat="1" applyFont="1" applyBorder="1" applyProtection="1">
      <protection locked="0"/>
    </xf>
    <xf numFmtId="171" fontId="5" fillId="0" borderId="13" xfId="3" applyNumberFormat="1" applyFont="1" applyFill="1" applyBorder="1" applyProtection="1">
      <protection locked="0"/>
    </xf>
    <xf numFmtId="171" fontId="5" fillId="0" borderId="0" xfId="3" applyNumberFormat="1" applyFont="1" applyFill="1" applyBorder="1" applyProtection="1">
      <protection locked="0"/>
    </xf>
    <xf numFmtId="0" fontId="11" fillId="0" borderId="12" xfId="0" applyNumberFormat="1" applyFont="1" applyFill="1" applyBorder="1"/>
    <xf numFmtId="171" fontId="4" fillId="0" borderId="18" xfId="3" applyNumberFormat="1" applyFont="1" applyBorder="1" applyAlignment="1">
      <alignment horizontal="center"/>
    </xf>
    <xf numFmtId="171" fontId="5" fillId="0" borderId="13" xfId="3" applyNumberFormat="1" applyFont="1" applyFill="1" applyBorder="1" applyAlignment="1">
      <alignment horizontal="center"/>
    </xf>
    <xf numFmtId="171" fontId="5" fillId="0" borderId="11" xfId="3" applyNumberFormat="1" applyFont="1" applyFill="1" applyBorder="1"/>
    <xf numFmtId="171" fontId="5" fillId="0" borderId="0" xfId="3" applyNumberFormat="1" applyFont="1" applyBorder="1"/>
    <xf numFmtId="0" fontId="4" fillId="0" borderId="42" xfId="0" applyNumberFormat="1" applyFont="1" applyBorder="1" applyAlignment="1">
      <alignment vertical="center" wrapText="1"/>
    </xf>
    <xf numFmtId="171" fontId="4" fillId="0" borderId="43" xfId="3" applyNumberFormat="1" applyFont="1" applyBorder="1" applyAlignment="1">
      <alignment horizontal="center" vertical="center"/>
    </xf>
    <xf numFmtId="171" fontId="4" fillId="0" borderId="43" xfId="3" applyNumberFormat="1" applyFont="1" applyBorder="1" applyAlignment="1">
      <alignment vertical="center"/>
    </xf>
    <xf numFmtId="171" fontId="4" fillId="0" borderId="48" xfId="3" applyNumberFormat="1" applyFont="1" applyBorder="1" applyAlignment="1">
      <alignment vertical="center"/>
    </xf>
    <xf numFmtId="171" fontId="4" fillId="0" borderId="61" xfId="3" applyNumberFormat="1" applyFont="1" applyBorder="1" applyAlignment="1">
      <alignment vertical="center"/>
    </xf>
    <xf numFmtId="171" fontId="5" fillId="0" borderId="14" xfId="3" applyNumberFormat="1" applyFont="1" applyBorder="1"/>
    <xf numFmtId="171" fontId="5" fillId="0" borderId="12" xfId="3" applyNumberFormat="1" applyFont="1" applyBorder="1"/>
    <xf numFmtId="171" fontId="5" fillId="0" borderId="17" xfId="3" applyNumberFormat="1" applyFont="1" applyBorder="1"/>
    <xf numFmtId="171" fontId="5" fillId="2" borderId="14" xfId="3" applyNumberFormat="1" applyFont="1" applyFill="1" applyBorder="1" applyProtection="1">
      <protection locked="0"/>
    </xf>
    <xf numFmtId="171" fontId="5" fillId="2" borderId="12" xfId="3" applyNumberFormat="1" applyFont="1" applyFill="1" applyBorder="1" applyProtection="1">
      <protection locked="0"/>
    </xf>
    <xf numFmtId="171" fontId="11" fillId="0" borderId="13" xfId="3" applyNumberFormat="1" applyFont="1" applyFill="1" applyBorder="1" applyProtection="1"/>
    <xf numFmtId="171" fontId="11" fillId="0" borderId="14" xfId="3" applyNumberFormat="1" applyFont="1" applyFill="1" applyBorder="1" applyProtection="1"/>
    <xf numFmtId="171" fontId="11" fillId="0" borderId="12" xfId="3" applyNumberFormat="1" applyFont="1" applyFill="1" applyBorder="1" applyProtection="1"/>
    <xf numFmtId="171" fontId="11" fillId="0" borderId="17" xfId="3" applyNumberFormat="1" applyFont="1" applyFill="1" applyBorder="1" applyProtection="1"/>
    <xf numFmtId="171" fontId="11" fillId="0" borderId="0" xfId="3" applyNumberFormat="1" applyFont="1" applyFill="1" applyBorder="1" applyProtection="1"/>
    <xf numFmtId="171" fontId="4" fillId="0" borderId="43" xfId="3" applyNumberFormat="1" applyFont="1" applyBorder="1"/>
    <xf numFmtId="171" fontId="4" fillId="0" borderId="92" xfId="3" applyNumberFormat="1" applyFont="1" applyBorder="1"/>
    <xf numFmtId="171" fontId="4" fillId="0" borderId="50" xfId="3" applyNumberFormat="1" applyFont="1" applyBorder="1"/>
    <xf numFmtId="171" fontId="4" fillId="0" borderId="51" xfId="3" applyNumberFormat="1" applyFont="1" applyBorder="1"/>
    <xf numFmtId="171" fontId="4" fillId="0" borderId="90" xfId="3" applyNumberFormat="1" applyFont="1" applyBorder="1"/>
    <xf numFmtId="0" fontId="4" fillId="0" borderId="12" xfId="0" applyNumberFormat="1" applyFont="1" applyFill="1" applyBorder="1" applyAlignment="1">
      <alignment horizontal="left" indent="1"/>
    </xf>
    <xf numFmtId="179" fontId="4" fillId="0" borderId="13" xfId="3" applyNumberFormat="1" applyFont="1" applyBorder="1"/>
    <xf numFmtId="179" fontId="5" fillId="0" borderId="34" xfId="4" applyNumberFormat="1" applyFont="1" applyBorder="1" applyAlignment="1">
      <alignment horizontal="center"/>
    </xf>
    <xf numFmtId="179" fontId="5" fillId="0" borderId="45" xfId="4" applyNumberFormat="1" applyFont="1" applyBorder="1" applyAlignment="1">
      <alignment horizontal="center"/>
    </xf>
    <xf numFmtId="179" fontId="5" fillId="0" borderId="12" xfId="4" applyNumberFormat="1" applyFont="1" applyBorder="1" applyAlignment="1">
      <alignment horizontal="center"/>
    </xf>
    <xf numFmtId="179" fontId="5" fillId="0" borderId="13" xfId="4" applyNumberFormat="1" applyFont="1" applyBorder="1" applyAlignment="1">
      <alignment horizontal="center"/>
    </xf>
    <xf numFmtId="179" fontId="5" fillId="0" borderId="17" xfId="4" applyNumberFormat="1" applyFont="1" applyBorder="1" applyAlignment="1">
      <alignment horizontal="center"/>
    </xf>
    <xf numFmtId="179" fontId="5" fillId="0" borderId="0" xfId="4" applyNumberFormat="1" applyFont="1" applyBorder="1" applyAlignment="1">
      <alignment horizontal="center"/>
    </xf>
    <xf numFmtId="179" fontId="5" fillId="0" borderId="14" xfId="4" applyNumberFormat="1" applyFont="1" applyBorder="1" applyAlignment="1">
      <alignment horizontal="center"/>
    </xf>
    <xf numFmtId="171" fontId="4" fillId="2" borderId="12" xfId="4" applyNumberFormat="1" applyFont="1" applyFill="1" applyBorder="1" applyAlignment="1" applyProtection="1">
      <alignment horizontal="center"/>
      <protection locked="0"/>
    </xf>
    <xf numFmtId="171" fontId="4" fillId="2" borderId="13" xfId="4" applyNumberFormat="1" applyFont="1" applyFill="1" applyBorder="1" applyAlignment="1" applyProtection="1">
      <alignment horizontal="center"/>
      <protection locked="0"/>
    </xf>
    <xf numFmtId="171" fontId="4" fillId="2" borderId="17" xfId="4" applyNumberFormat="1" applyFont="1" applyFill="1" applyBorder="1" applyAlignment="1" applyProtection="1">
      <alignment horizontal="center"/>
      <protection locked="0"/>
    </xf>
    <xf numFmtId="171" fontId="4" fillId="2" borderId="13" xfId="3" applyNumberFormat="1" applyFont="1" applyFill="1" applyBorder="1" applyProtection="1">
      <protection locked="0"/>
    </xf>
    <xf numFmtId="171" fontId="4" fillId="2" borderId="13" xfId="3" applyNumberFormat="1" applyFont="1" applyFill="1" applyBorder="1" applyAlignment="1" applyProtection="1">
      <alignment horizontal="center"/>
      <protection locked="0"/>
    </xf>
    <xf numFmtId="171" fontId="4" fillId="2" borderId="14" xfId="3" applyNumberFormat="1" applyFont="1" applyFill="1" applyBorder="1" applyAlignment="1" applyProtection="1">
      <alignment horizontal="center"/>
      <protection locked="0"/>
    </xf>
    <xf numFmtId="0" fontId="5" fillId="0" borderId="8" xfId="0" applyNumberFormat="1" applyFont="1" applyBorder="1" applyAlignment="1">
      <alignment horizontal="left" indent="1"/>
    </xf>
    <xf numFmtId="171" fontId="4" fillId="2" borderId="9" xfId="3" applyNumberFormat="1" applyFont="1" applyFill="1" applyBorder="1" applyProtection="1">
      <protection locked="0"/>
    </xf>
    <xf numFmtId="171" fontId="4" fillId="2" borderId="9" xfId="3" applyNumberFormat="1" applyFont="1" applyFill="1" applyBorder="1" applyAlignment="1" applyProtection="1">
      <alignment horizontal="center"/>
      <protection locked="0"/>
    </xf>
    <xf numFmtId="171" fontId="4" fillId="2" borderId="10" xfId="3" applyNumberFormat="1" applyFont="1" applyFill="1" applyBorder="1" applyAlignment="1" applyProtection="1">
      <alignment horizontal="center"/>
      <protection locked="0"/>
    </xf>
    <xf numFmtId="0" fontId="11" fillId="0" borderId="0" xfId="0" applyNumberFormat="1" applyFont="1" applyBorder="1" applyAlignment="1" applyProtection="1">
      <alignment horizontal="left"/>
    </xf>
    <xf numFmtId="0" fontId="4" fillId="0" borderId="45" xfId="0" applyFont="1" applyFill="1" applyBorder="1" applyAlignment="1">
      <alignment vertical="center"/>
    </xf>
    <xf numFmtId="49" fontId="4" fillId="0" borderId="44" xfId="0" applyNumberFormat="1" applyFont="1" applyFill="1" applyBorder="1" applyAlignment="1">
      <alignment vertical="center" wrapText="1"/>
    </xf>
    <xf numFmtId="0" fontId="4" fillId="0" borderId="69" xfId="0" applyFont="1" applyFill="1" applyBorder="1" applyAlignment="1">
      <alignment vertical="center"/>
    </xf>
    <xf numFmtId="0" fontId="6" fillId="0" borderId="33" xfId="0" applyNumberFormat="1" applyFont="1" applyBorder="1"/>
    <xf numFmtId="0" fontId="6" fillId="0" borderId="45" xfId="0" applyNumberFormat="1" applyFont="1" applyBorder="1" applyAlignment="1">
      <alignment horizontal="center"/>
    </xf>
    <xf numFmtId="165" fontId="4" fillId="0" borderId="45" xfId="0" applyNumberFormat="1" applyFont="1" applyBorder="1" applyAlignment="1">
      <alignment horizontal="center"/>
    </xf>
    <xf numFmtId="0" fontId="5" fillId="0" borderId="17" xfId="0" applyNumberFormat="1" applyFont="1" applyBorder="1" applyAlignment="1">
      <alignment horizontal="center"/>
    </xf>
    <xf numFmtId="0" fontId="4" fillId="0" borderId="17" xfId="0" applyNumberFormat="1" applyFont="1" applyBorder="1" applyAlignment="1">
      <alignment horizontal="center"/>
    </xf>
    <xf numFmtId="165" fontId="4" fillId="0" borderId="26" xfId="0" applyNumberFormat="1" applyFont="1" applyBorder="1"/>
    <xf numFmtId="0" fontId="6" fillId="0" borderId="17" xfId="0" applyNumberFormat="1" applyFont="1" applyBorder="1" applyAlignment="1">
      <alignment horizontal="center"/>
    </xf>
    <xf numFmtId="0" fontId="4" fillId="0" borderId="56" xfId="0" applyNumberFormat="1" applyFont="1" applyBorder="1"/>
    <xf numFmtId="0" fontId="4" fillId="0" borderId="26" xfId="0" applyNumberFormat="1" applyFont="1" applyBorder="1" applyAlignment="1">
      <alignment horizontal="center"/>
    </xf>
    <xf numFmtId="0" fontId="4" fillId="0" borderId="56" xfId="0" applyNumberFormat="1" applyFont="1" applyBorder="1" applyAlignment="1">
      <alignment vertical="center" wrapText="1"/>
    </xf>
    <xf numFmtId="0" fontId="4" fillId="0" borderId="26" xfId="0" applyNumberFormat="1" applyFont="1" applyBorder="1" applyAlignment="1">
      <alignment horizontal="center" vertical="center" wrapText="1"/>
    </xf>
    <xf numFmtId="165" fontId="4" fillId="0" borderId="56" xfId="0" applyNumberFormat="1" applyFont="1" applyBorder="1" applyAlignment="1">
      <alignment vertical="center"/>
    </xf>
    <xf numFmtId="165" fontId="4" fillId="0" borderId="24" xfId="0" applyNumberFormat="1" applyFont="1" applyBorder="1" applyAlignment="1">
      <alignment vertical="center"/>
    </xf>
    <xf numFmtId="165" fontId="4" fillId="0" borderId="26" xfId="0" applyNumberFormat="1" applyFont="1" applyBorder="1" applyAlignment="1">
      <alignment vertical="center"/>
    </xf>
    <xf numFmtId="165" fontId="4" fillId="0" borderId="55" xfId="0" applyNumberFormat="1" applyFont="1" applyBorder="1" applyAlignment="1">
      <alignment vertical="center"/>
    </xf>
    <xf numFmtId="0" fontId="5" fillId="0" borderId="17" xfId="0" applyNumberFormat="1" applyFont="1" applyBorder="1" applyAlignment="1">
      <alignment horizontal="center" vertical="top" wrapText="1"/>
    </xf>
    <xf numFmtId="0" fontId="4" fillId="0" borderId="51" xfId="0" quotePrefix="1" applyNumberFormat="1" applyFont="1" applyBorder="1" applyAlignment="1">
      <alignment horizontal="center" vertical="center" wrapText="1"/>
    </xf>
    <xf numFmtId="0" fontId="10" fillId="0" borderId="0" xfId="0" applyNumberFormat="1" applyFont="1" applyBorder="1" applyAlignment="1" applyProtection="1">
      <alignment vertical="center" wrapText="1"/>
    </xf>
    <xf numFmtId="0" fontId="9" fillId="0" borderId="0" xfId="0" applyFont="1" applyBorder="1" applyAlignment="1" applyProtection="1">
      <alignment vertical="center" wrapText="1"/>
      <protection locked="0"/>
    </xf>
    <xf numFmtId="166" fontId="11" fillId="0" borderId="0" xfId="3" applyNumberFormat="1" applyFont="1"/>
    <xf numFmtId="165" fontId="4" fillId="0" borderId="17" xfId="0" applyNumberFormat="1" applyFont="1" applyBorder="1" applyAlignment="1">
      <alignment horizontal="center"/>
    </xf>
    <xf numFmtId="0" fontId="5" fillId="0" borderId="12" xfId="0" applyNumberFormat="1" applyFont="1" applyFill="1" applyBorder="1" applyAlignment="1" applyProtection="1">
      <alignment horizontal="left" indent="1"/>
    </xf>
    <xf numFmtId="165" fontId="5" fillId="2" borderId="12" xfId="3" applyNumberFormat="1" applyFont="1" applyFill="1" applyBorder="1" applyProtection="1">
      <protection locked="0"/>
    </xf>
    <xf numFmtId="0" fontId="10" fillId="0" borderId="0" xfId="0" applyNumberFormat="1" applyFont="1" applyBorder="1" applyAlignment="1">
      <alignment vertical="center" wrapText="1"/>
    </xf>
    <xf numFmtId="0" fontId="9" fillId="0" borderId="0" xfId="0" applyFont="1" applyBorder="1" applyAlignment="1">
      <alignment horizontal="center" vertical="center" wrapText="1"/>
    </xf>
    <xf numFmtId="0" fontId="11" fillId="0" borderId="0" xfId="0" applyNumberFormat="1" applyFont="1"/>
    <xf numFmtId="0" fontId="11" fillId="0" borderId="0" xfId="0" applyFont="1" applyAlignment="1">
      <alignment horizontal="center"/>
    </xf>
    <xf numFmtId="0" fontId="5" fillId="0" borderId="17" xfId="0" quotePrefix="1" applyNumberFormat="1" applyFont="1" applyBorder="1" applyAlignment="1">
      <alignment horizontal="center"/>
    </xf>
    <xf numFmtId="0" fontId="5" fillId="0" borderId="26" xfId="0" quotePrefix="1" applyNumberFormat="1" applyFont="1" applyBorder="1" applyAlignment="1">
      <alignment horizontal="center" vertical="center" wrapText="1"/>
    </xf>
    <xf numFmtId="0" fontId="4" fillId="0" borderId="12" xfId="0" applyNumberFormat="1" applyFont="1" applyBorder="1" applyAlignment="1">
      <alignment vertical="center" wrapText="1"/>
    </xf>
    <xf numFmtId="0" fontId="5" fillId="0" borderId="17" xfId="0" quotePrefix="1" applyNumberFormat="1" applyFont="1" applyBorder="1" applyAlignment="1">
      <alignment horizontal="center" vertical="center" wrapText="1"/>
    </xf>
    <xf numFmtId="0" fontId="5" fillId="0" borderId="51" xfId="0" quotePrefix="1" applyNumberFormat="1" applyFont="1" applyBorder="1" applyAlignment="1">
      <alignment horizontal="center" vertical="center" wrapText="1"/>
    </xf>
    <xf numFmtId="0" fontId="4" fillId="0" borderId="0" xfId="0" applyNumberFormat="1" applyFont="1" applyBorder="1" applyAlignment="1">
      <alignment vertical="center" wrapText="1"/>
    </xf>
    <xf numFmtId="0" fontId="5" fillId="0" borderId="0" xfId="0" quotePrefix="1" applyNumberFormat="1" applyFont="1" applyBorder="1" applyAlignment="1">
      <alignment horizontal="center" vertical="center" wrapText="1"/>
    </xf>
    <xf numFmtId="0" fontId="10"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wrapText="1"/>
      <protection locked="0"/>
    </xf>
    <xf numFmtId="43" fontId="5" fillId="0" borderId="0" xfId="3" applyFont="1"/>
    <xf numFmtId="0" fontId="10"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protection locked="0"/>
    </xf>
    <xf numFmtId="49" fontId="4" fillId="0" borderId="2" xfId="0" applyNumberFormat="1" applyFont="1" applyFill="1" applyBorder="1" applyAlignment="1">
      <alignment vertical="center" wrapText="1"/>
    </xf>
    <xf numFmtId="0" fontId="5" fillId="0" borderId="33" xfId="0" applyNumberFormat="1" applyFont="1" applyBorder="1" applyAlignment="1">
      <alignment horizontal="center"/>
    </xf>
    <xf numFmtId="0" fontId="5" fillId="0" borderId="12" xfId="0" applyNumberFormat="1" applyFont="1" applyFill="1" applyBorder="1" applyAlignment="1"/>
    <xf numFmtId="165" fontId="5" fillId="0" borderId="12" xfId="3" applyNumberFormat="1" applyFont="1" applyFill="1" applyBorder="1"/>
    <xf numFmtId="168" fontId="5" fillId="0" borderId="0" xfId="0" applyNumberFormat="1" applyFont="1" applyFill="1"/>
    <xf numFmtId="0" fontId="11" fillId="0" borderId="0" xfId="0" applyFont="1" applyFill="1" applyAlignment="1">
      <alignment horizontal="center"/>
    </xf>
    <xf numFmtId="0" fontId="4" fillId="0" borderId="65" xfId="0" applyNumberFormat="1" applyFont="1" applyFill="1" applyBorder="1" applyAlignment="1">
      <alignment vertical="center" wrapText="1"/>
    </xf>
    <xf numFmtId="165" fontId="4" fillId="0" borderId="65" xfId="0" applyNumberFormat="1" applyFont="1" applyFill="1" applyBorder="1" applyAlignment="1">
      <alignment vertical="center"/>
    </xf>
    <xf numFmtId="165" fontId="4" fillId="0" borderId="29" xfId="0" applyNumberFormat="1" applyFont="1" applyFill="1" applyBorder="1" applyAlignment="1">
      <alignment vertical="center"/>
    </xf>
    <xf numFmtId="165" fontId="4" fillId="0" borderId="64" xfId="0" applyNumberFormat="1" applyFont="1" applyFill="1" applyBorder="1" applyAlignment="1">
      <alignment vertical="center"/>
    </xf>
    <xf numFmtId="168" fontId="4" fillId="0" borderId="93" xfId="0" applyNumberFormat="1" applyFont="1" applyFill="1" applyBorder="1" applyAlignment="1">
      <alignment vertical="center"/>
    </xf>
    <xf numFmtId="168" fontId="4" fillId="0" borderId="94" xfId="0" applyNumberFormat="1" applyFont="1" applyFill="1" applyBorder="1" applyAlignment="1">
      <alignment vertical="center"/>
    </xf>
    <xf numFmtId="168" fontId="4" fillId="0" borderId="95" xfId="0" applyNumberFormat="1" applyFont="1" applyFill="1" applyBorder="1" applyAlignment="1">
      <alignment vertical="center"/>
    </xf>
    <xf numFmtId="165" fontId="5" fillId="2" borderId="56" xfId="0" applyNumberFormat="1" applyFont="1" applyFill="1" applyBorder="1" applyProtection="1">
      <protection locked="0"/>
    </xf>
    <xf numFmtId="165" fontId="5" fillId="0" borderId="55" xfId="0" applyNumberFormat="1" applyFont="1" applyFill="1" applyBorder="1"/>
    <xf numFmtId="165" fontId="5" fillId="0" borderId="56" xfId="0" applyNumberFormat="1" applyFont="1" applyFill="1" applyBorder="1"/>
    <xf numFmtId="0" fontId="5" fillId="0" borderId="7" xfId="0" applyNumberFormat="1" applyFont="1" applyFill="1" applyBorder="1"/>
    <xf numFmtId="165" fontId="5" fillId="0" borderId="8" xfId="0" applyNumberFormat="1" applyFont="1" applyFill="1" applyBorder="1"/>
    <xf numFmtId="165" fontId="5" fillId="0" borderId="9" xfId="0" applyNumberFormat="1" applyFont="1" applyFill="1" applyBorder="1"/>
    <xf numFmtId="165" fontId="5" fillId="0" borderId="10" xfId="0" applyNumberFormat="1" applyFont="1" applyFill="1" applyBorder="1"/>
    <xf numFmtId="165" fontId="5" fillId="0" borderId="0" xfId="0" applyNumberFormat="1" applyFont="1" applyFill="1"/>
    <xf numFmtId="166" fontId="5" fillId="0" borderId="0" xfId="3" applyNumberFormat="1" applyFont="1"/>
    <xf numFmtId="0" fontId="4" fillId="0" borderId="96" xfId="0" applyFont="1" applyFill="1" applyBorder="1" applyAlignment="1">
      <alignment horizontal="center" vertical="center" wrapText="1"/>
    </xf>
    <xf numFmtId="0" fontId="4" fillId="0" borderId="44" xfId="0" applyFont="1" applyFill="1" applyBorder="1" applyAlignment="1">
      <alignment horizontal="center" vertical="center" wrapText="1"/>
    </xf>
    <xf numFmtId="164" fontId="5" fillId="0" borderId="16" xfId="0" applyNumberFormat="1" applyFont="1" applyFill="1" applyBorder="1"/>
    <xf numFmtId="164" fontId="5" fillId="2" borderId="16" xfId="0" applyNumberFormat="1" applyFont="1" applyFill="1" applyBorder="1" applyProtection="1">
      <protection locked="0"/>
    </xf>
    <xf numFmtId="164" fontId="4" fillId="0" borderId="23" xfId="0" applyNumberFormat="1" applyFont="1" applyFill="1" applyBorder="1"/>
    <xf numFmtId="164" fontId="4" fillId="0" borderId="56" xfId="0" applyNumberFormat="1" applyFont="1" applyFill="1" applyBorder="1"/>
    <xf numFmtId="164" fontId="4" fillId="0" borderId="27" xfId="0" applyNumberFormat="1" applyFont="1" applyFill="1" applyBorder="1"/>
    <xf numFmtId="164" fontId="4" fillId="0" borderId="20" xfId="0" applyNumberFormat="1" applyFont="1" applyFill="1" applyBorder="1"/>
    <xf numFmtId="164" fontId="4" fillId="0" borderId="18" xfId="0" applyNumberFormat="1" applyFont="1" applyFill="1" applyBorder="1"/>
    <xf numFmtId="164" fontId="4" fillId="0" borderId="47" xfId="0" applyNumberFormat="1" applyFont="1" applyFill="1" applyBorder="1"/>
    <xf numFmtId="164" fontId="4" fillId="0" borderId="46" xfId="0" applyNumberFormat="1" applyFont="1" applyFill="1" applyBorder="1"/>
    <xf numFmtId="164" fontId="4" fillId="0" borderId="22" xfId="0" applyNumberFormat="1" applyFont="1" applyFill="1" applyBorder="1"/>
    <xf numFmtId="164" fontId="4" fillId="0" borderId="16" xfId="0" applyNumberFormat="1" applyFont="1" applyFill="1" applyBorder="1"/>
    <xf numFmtId="164" fontId="4" fillId="0" borderId="13" xfId="0" applyNumberFormat="1" applyFont="1" applyFill="1" applyBorder="1"/>
    <xf numFmtId="164" fontId="4" fillId="0" borderId="14" xfId="0" applyNumberFormat="1" applyFont="1" applyFill="1" applyBorder="1"/>
    <xf numFmtId="164" fontId="4" fillId="0" borderId="12" xfId="0" applyNumberFormat="1" applyFont="1" applyFill="1" applyBorder="1"/>
    <xf numFmtId="164" fontId="4" fillId="0" borderId="0" xfId="0" applyNumberFormat="1" applyFont="1" applyFill="1" applyBorder="1"/>
    <xf numFmtId="0" fontId="5" fillId="0" borderId="7" xfId="0" applyNumberFormat="1" applyFont="1" applyBorder="1"/>
    <xf numFmtId="164" fontId="5" fillId="0" borderId="44" xfId="0" applyNumberFormat="1" applyFont="1" applyFill="1" applyBorder="1"/>
    <xf numFmtId="0" fontId="7" fillId="0" borderId="11" xfId="0" applyNumberFormat="1" applyFont="1" applyBorder="1"/>
    <xf numFmtId="164" fontId="4" fillId="2" borderId="28" xfId="0" applyNumberFormat="1" applyFont="1" applyFill="1" applyBorder="1" applyProtection="1">
      <protection locked="0"/>
    </xf>
    <xf numFmtId="164" fontId="4" fillId="2" borderId="29" xfId="0" applyNumberFormat="1" applyFont="1" applyFill="1" applyBorder="1" applyProtection="1">
      <protection locked="0"/>
    </xf>
    <xf numFmtId="164" fontId="4" fillId="2" borderId="64" xfId="0" applyNumberFormat="1" applyFont="1" applyFill="1" applyBorder="1" applyProtection="1">
      <protection locked="0"/>
    </xf>
    <xf numFmtId="164" fontId="4" fillId="2" borderId="65" xfId="0" applyNumberFormat="1" applyFont="1" applyFill="1" applyBorder="1" applyProtection="1">
      <protection locked="0"/>
    </xf>
    <xf numFmtId="164" fontId="4" fillId="2" borderId="32" xfId="0" applyNumberFormat="1" applyFont="1" applyFill="1" applyBorder="1" applyProtection="1">
      <protection locked="0"/>
    </xf>
    <xf numFmtId="176" fontId="5" fillId="0" borderId="0" xfId="0" applyNumberFormat="1" applyFont="1"/>
    <xf numFmtId="0" fontId="4" fillId="0" borderId="60" xfId="0" applyNumberFormat="1" applyFont="1" applyBorder="1"/>
    <xf numFmtId="164" fontId="5" fillId="0" borderId="37" xfId="0" applyNumberFormat="1" applyFont="1" applyFill="1" applyBorder="1"/>
    <xf numFmtId="164" fontId="5" fillId="0" borderId="34" xfId="0" applyNumberFormat="1" applyFont="1" applyFill="1" applyBorder="1"/>
    <xf numFmtId="164" fontId="5" fillId="0" borderId="35" xfId="0" applyNumberFormat="1" applyFont="1" applyFill="1" applyBorder="1"/>
    <xf numFmtId="164" fontId="5" fillId="0" borderId="33" xfId="0" applyNumberFormat="1" applyFont="1" applyFill="1" applyBorder="1"/>
    <xf numFmtId="164" fontId="5" fillId="0" borderId="36" xfId="0" applyNumberFormat="1" applyFont="1" applyFill="1" applyBorder="1"/>
    <xf numFmtId="0" fontId="4" fillId="0" borderId="35" xfId="0" applyFont="1" applyFill="1" applyBorder="1" applyAlignment="1">
      <alignment horizontal="center" vertical="center" wrapText="1"/>
    </xf>
    <xf numFmtId="0" fontId="5" fillId="2" borderId="12" xfId="0" applyNumberFormat="1" applyFont="1" applyFill="1" applyBorder="1" applyAlignment="1" applyProtection="1">
      <protection locked="0"/>
    </xf>
    <xf numFmtId="0" fontId="5" fillId="2" borderId="13" xfId="0" applyNumberFormat="1" applyFont="1" applyFill="1" applyBorder="1" applyAlignment="1" applyProtection="1">
      <protection locked="0"/>
    </xf>
    <xf numFmtId="180" fontId="5" fillId="2" borderId="13" xfId="0" applyNumberFormat="1" applyFont="1" applyFill="1" applyBorder="1" applyAlignment="1" applyProtection="1">
      <alignment horizontal="center"/>
      <protection locked="0"/>
    </xf>
    <xf numFmtId="180" fontId="5" fillId="2" borderId="13" xfId="0" quotePrefix="1" applyNumberFormat="1" applyFont="1" applyFill="1" applyBorder="1" applyAlignment="1" applyProtection="1">
      <alignment horizontal="center"/>
      <protection locked="0"/>
    </xf>
    <xf numFmtId="0" fontId="4" fillId="2" borderId="8" xfId="0" applyNumberFormat="1" applyFont="1" applyFill="1" applyBorder="1" applyAlignment="1" applyProtection="1">
      <protection locked="0"/>
    </xf>
    <xf numFmtId="0" fontId="5" fillId="2" borderId="9" xfId="0" applyNumberFormat="1" applyFont="1" applyFill="1" applyBorder="1" applyAlignment="1" applyProtection="1">
      <alignment horizontal="center"/>
      <protection locked="0"/>
    </xf>
    <xf numFmtId="0" fontId="5" fillId="2" borderId="9" xfId="0" applyNumberFormat="1" applyFont="1" applyFill="1" applyBorder="1" applyAlignment="1" applyProtection="1">
      <protection locked="0"/>
    </xf>
    <xf numFmtId="0" fontId="5" fillId="2" borderId="9" xfId="0" applyFont="1" applyFill="1" applyBorder="1" applyAlignment="1" applyProtection="1">
      <alignment horizontal="center"/>
      <protection locked="0"/>
    </xf>
    <xf numFmtId="165" fontId="4" fillId="2" borderId="10" xfId="0" applyNumberFormat="1" applyFont="1" applyFill="1" applyBorder="1" applyProtection="1">
      <protection locked="0"/>
    </xf>
    <xf numFmtId="0" fontId="4" fillId="0" borderId="87" xfId="0" applyFont="1" applyFill="1" applyBorder="1" applyAlignment="1">
      <alignment horizontal="center" vertical="center" wrapText="1"/>
    </xf>
    <xf numFmtId="0" fontId="5" fillId="0" borderId="9"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165" fontId="4" fillId="0" borderId="11" xfId="0" applyNumberFormat="1" applyFont="1" applyBorder="1" applyAlignment="1">
      <alignment horizontal="center"/>
    </xf>
    <xf numFmtId="165" fontId="4" fillId="2" borderId="13" xfId="0" applyNumberFormat="1" applyFont="1" applyFill="1" applyBorder="1" applyAlignment="1" applyProtection="1">
      <alignment horizontal="center"/>
      <protection locked="0"/>
    </xf>
    <xf numFmtId="165" fontId="4" fillId="2" borderId="0" xfId="0" applyNumberFormat="1" applyFont="1" applyFill="1" applyBorder="1" applyAlignment="1" applyProtection="1">
      <alignment horizontal="center"/>
      <protection locked="0"/>
    </xf>
    <xf numFmtId="165" fontId="4" fillId="2" borderId="12" xfId="0" applyNumberFormat="1" applyFont="1" applyFill="1" applyBorder="1" applyAlignment="1" applyProtection="1">
      <alignment horizontal="center"/>
      <protection locked="0"/>
    </xf>
    <xf numFmtId="165" fontId="4" fillId="2" borderId="14" xfId="0" applyNumberFormat="1" applyFont="1" applyFill="1" applyBorder="1" applyAlignment="1" applyProtection="1">
      <alignment horizontal="center"/>
      <protection locked="0"/>
    </xf>
    <xf numFmtId="165" fontId="5" fillId="0" borderId="60" xfId="0" applyNumberFormat="1" applyFont="1" applyBorder="1"/>
    <xf numFmtId="165" fontId="5" fillId="0" borderId="61" xfId="0" applyNumberFormat="1" applyFont="1" applyBorder="1"/>
    <xf numFmtId="165" fontId="5" fillId="0" borderId="11" xfId="0" applyNumberFormat="1" applyFont="1" applyFill="1" applyBorder="1"/>
    <xf numFmtId="165" fontId="4" fillId="0" borderId="34" xfId="0" applyNumberFormat="1" applyFont="1" applyBorder="1" applyAlignment="1" applyProtection="1">
      <alignment horizontal="center"/>
    </xf>
    <xf numFmtId="0" fontId="5" fillId="0" borderId="0" xfId="0" applyFont="1" applyFill="1" applyAlignment="1"/>
    <xf numFmtId="0" fontId="11" fillId="0" borderId="12" xfId="0" applyNumberFormat="1" applyFont="1" applyBorder="1" applyAlignment="1">
      <alignment horizontal="left" indent="2"/>
    </xf>
    <xf numFmtId="0" fontId="5" fillId="0" borderId="0" xfId="0" applyFont="1" applyFill="1" applyAlignment="1">
      <alignment wrapText="1"/>
    </xf>
    <xf numFmtId="165" fontId="5" fillId="0" borderId="41" xfId="0" applyNumberFormat="1" applyFont="1" applyFill="1" applyBorder="1" applyProtection="1"/>
    <xf numFmtId="165" fontId="4" fillId="2" borderId="55" xfId="0" applyNumberFormat="1" applyFont="1" applyFill="1" applyBorder="1" applyProtection="1">
      <protection locked="0"/>
    </xf>
    <xf numFmtId="165" fontId="5" fillId="2" borderId="27" xfId="0" applyNumberFormat="1" applyFont="1" applyFill="1" applyBorder="1" applyProtection="1">
      <protection locked="0"/>
    </xf>
    <xf numFmtId="165" fontId="4" fillId="2" borderId="56" xfId="0" applyNumberFormat="1" applyFont="1" applyFill="1" applyBorder="1" applyProtection="1">
      <protection locked="0"/>
    </xf>
    <xf numFmtId="165" fontId="4" fillId="2" borderId="27" xfId="0" applyNumberFormat="1" applyFont="1" applyFill="1" applyBorder="1" applyProtection="1">
      <protection locked="0"/>
    </xf>
    <xf numFmtId="165" fontId="4" fillId="2" borderId="64" xfId="0" applyNumberFormat="1" applyFont="1" applyFill="1" applyBorder="1" applyProtection="1">
      <protection locked="0"/>
    </xf>
    <xf numFmtId="165" fontId="4" fillId="2" borderId="65" xfId="0" applyNumberFormat="1" applyFont="1" applyFill="1" applyBorder="1" applyProtection="1">
      <protection locked="0"/>
    </xf>
    <xf numFmtId="165" fontId="4" fillId="2" borderId="32" xfId="0" applyNumberFormat="1" applyFont="1" applyFill="1" applyBorder="1" applyProtection="1">
      <protection locked="0"/>
    </xf>
    <xf numFmtId="0" fontId="11" fillId="0" borderId="12" xfId="0" applyNumberFormat="1" applyFont="1" applyBorder="1"/>
    <xf numFmtId="0" fontId="4" fillId="0" borderId="0" xfId="0" applyNumberFormat="1" applyFont="1" applyBorder="1"/>
    <xf numFmtId="0" fontId="5" fillId="0" borderId="2" xfId="0" applyFont="1" applyBorder="1" applyAlignment="1">
      <alignment horizontal="center"/>
    </xf>
    <xf numFmtId="165" fontId="4" fillId="0" borderId="45" xfId="0" applyNumberFormat="1" applyFont="1" applyBorder="1"/>
    <xf numFmtId="0" fontId="5" fillId="0" borderId="11" xfId="0" applyFont="1" applyBorder="1" applyAlignment="1">
      <alignment horizontal="center"/>
    </xf>
    <xf numFmtId="0" fontId="5" fillId="0" borderId="7" xfId="0" applyFont="1" applyBorder="1" applyAlignment="1">
      <alignment horizontal="center"/>
    </xf>
    <xf numFmtId="165" fontId="5" fillId="2" borderId="69" xfId="0" applyNumberFormat="1" applyFont="1" applyFill="1" applyBorder="1" applyProtection="1">
      <protection locked="0"/>
    </xf>
    <xf numFmtId="165" fontId="5" fillId="0" borderId="0" xfId="0" applyNumberFormat="1" applyFont="1" applyFill="1" applyProtection="1">
      <protection locked="0"/>
    </xf>
    <xf numFmtId="0" fontId="11" fillId="0" borderId="0" xfId="0" applyNumberFormat="1" applyFont="1" applyFill="1" applyBorder="1" applyProtection="1"/>
    <xf numFmtId="0" fontId="11" fillId="0" borderId="0" xfId="0" applyNumberFormat="1" applyFont="1" applyBorder="1" applyProtection="1">
      <protection locked="0"/>
    </xf>
    <xf numFmtId="165" fontId="4" fillId="0" borderId="34" xfId="0" applyNumberFormat="1" applyFont="1" applyFill="1" applyBorder="1" applyAlignment="1">
      <alignment horizontal="center"/>
    </xf>
    <xf numFmtId="0" fontId="4" fillId="0" borderId="49" xfId="0" applyFont="1" applyFill="1" applyBorder="1" applyAlignment="1">
      <alignment horizontal="center" vertical="center" wrapText="1"/>
    </xf>
    <xf numFmtId="0" fontId="4" fillId="0" borderId="33" xfId="0" applyNumberFormat="1" applyFont="1" applyFill="1" applyBorder="1"/>
    <xf numFmtId="0" fontId="5" fillId="0" borderId="34" xfId="0" applyNumberFormat="1" applyFont="1" applyFill="1" applyBorder="1" applyAlignment="1">
      <alignment horizontal="center"/>
    </xf>
    <xf numFmtId="0" fontId="4" fillId="0" borderId="34" xfId="0" applyNumberFormat="1" applyFont="1" applyFill="1" applyBorder="1" applyAlignment="1">
      <alignment horizontal="center"/>
    </xf>
    <xf numFmtId="171" fontId="4" fillId="0" borderId="34" xfId="3" applyNumberFormat="1" applyFont="1" applyFill="1" applyBorder="1" applyAlignment="1">
      <alignment horizontal="center"/>
    </xf>
    <xf numFmtId="0" fontId="11" fillId="0" borderId="34" xfId="0" applyNumberFormat="1" applyFont="1" applyFill="1" applyBorder="1" applyAlignment="1">
      <alignment horizontal="center"/>
    </xf>
    <xf numFmtId="0" fontId="11" fillId="0" borderId="36" xfId="0" applyNumberFormat="1" applyFont="1" applyFill="1" applyBorder="1" applyAlignment="1">
      <alignment horizontal="center"/>
    </xf>
    <xf numFmtId="0" fontId="4" fillId="0" borderId="36" xfId="0" applyNumberFormat="1" applyFont="1" applyBorder="1" applyAlignment="1">
      <alignment horizontal="center"/>
    </xf>
    <xf numFmtId="0" fontId="4" fillId="0" borderId="45" xfId="0" applyNumberFormat="1" applyFont="1" applyBorder="1" applyAlignment="1">
      <alignment horizontal="center"/>
    </xf>
    <xf numFmtId="0" fontId="11" fillId="0" borderId="12" xfId="0" applyNumberFormat="1" applyFont="1" applyFill="1" applyBorder="1" applyAlignment="1" applyProtection="1">
      <alignment horizontal="left" indent="1"/>
    </xf>
    <xf numFmtId="0" fontId="5" fillId="0" borderId="13" xfId="0" applyNumberFormat="1" applyFont="1" applyFill="1" applyBorder="1" applyAlignment="1" applyProtection="1">
      <alignment horizontal="center"/>
      <protection locked="0"/>
    </xf>
    <xf numFmtId="0" fontId="4" fillId="0" borderId="13" xfId="0" applyNumberFormat="1" applyFont="1" applyFill="1" applyBorder="1" applyAlignment="1" applyProtection="1">
      <alignment horizontal="center"/>
      <protection locked="0"/>
    </xf>
    <xf numFmtId="171" fontId="4" fillId="0" borderId="13" xfId="3" applyNumberFormat="1" applyFont="1" applyFill="1" applyBorder="1" applyAlignment="1" applyProtection="1">
      <alignment horizontal="center"/>
      <protection locked="0"/>
    </xf>
    <xf numFmtId="0" fontId="11" fillId="0" borderId="13" xfId="0" applyNumberFormat="1" applyFont="1" applyFill="1" applyBorder="1" applyAlignment="1" applyProtection="1">
      <alignment horizontal="center"/>
    </xf>
    <xf numFmtId="0" fontId="11" fillId="0" borderId="0" xfId="0" applyNumberFormat="1" applyFont="1" applyFill="1" applyBorder="1" applyAlignment="1" applyProtection="1">
      <alignment horizontal="center"/>
    </xf>
    <xf numFmtId="165" fontId="4" fillId="0" borderId="16" xfId="0" applyNumberFormat="1" applyFont="1" applyBorder="1" applyAlignment="1" applyProtection="1">
      <alignment horizontal="center"/>
      <protection locked="0"/>
    </xf>
    <xf numFmtId="165" fontId="4" fillId="0" borderId="13" xfId="0" applyNumberFormat="1" applyFont="1" applyBorder="1" applyAlignment="1" applyProtection="1">
      <alignment horizontal="center"/>
      <protection locked="0"/>
    </xf>
    <xf numFmtId="165" fontId="4" fillId="0" borderId="0" xfId="0" applyNumberFormat="1" applyFont="1" applyBorder="1" applyAlignment="1" applyProtection="1">
      <alignment horizontal="center"/>
      <protection locked="0"/>
    </xf>
    <xf numFmtId="165" fontId="4" fillId="0" borderId="12" xfId="0" applyNumberFormat="1" applyFont="1" applyBorder="1" applyAlignment="1" applyProtection="1">
      <alignment horizontal="center"/>
      <protection locked="0"/>
    </xf>
    <xf numFmtId="165" fontId="4" fillId="0" borderId="14" xfId="0" applyNumberFormat="1" applyFont="1" applyBorder="1" applyAlignment="1" applyProtection="1">
      <alignment horizontal="center"/>
      <protection locked="0"/>
    </xf>
    <xf numFmtId="0" fontId="4" fillId="0" borderId="0" xfId="0" applyNumberFormat="1" applyFont="1" applyBorder="1" applyAlignment="1" applyProtection="1">
      <alignment horizontal="center"/>
      <protection locked="0"/>
    </xf>
    <xf numFmtId="0" fontId="4" fillId="0" borderId="17" xfId="0" applyNumberFormat="1" applyFont="1" applyBorder="1" applyAlignment="1" applyProtection="1">
      <alignment horizontal="center"/>
      <protection locked="0"/>
    </xf>
    <xf numFmtId="0" fontId="4" fillId="0" borderId="13" xfId="0" applyNumberFormat="1" applyFont="1" applyFill="1" applyBorder="1" applyAlignment="1">
      <alignment horizontal="center"/>
    </xf>
    <xf numFmtId="171" fontId="4" fillId="0" borderId="13" xfId="3" applyNumberFormat="1" applyFont="1" applyFill="1" applyBorder="1" applyAlignment="1">
      <alignment horizontal="center"/>
    </xf>
    <xf numFmtId="0" fontId="11" fillId="0" borderId="13" xfId="0" applyNumberFormat="1" applyFont="1" applyFill="1" applyBorder="1" applyAlignment="1">
      <alignment horizontal="center"/>
    </xf>
    <xf numFmtId="0" fontId="11" fillId="0" borderId="0" xfId="0" applyNumberFormat="1" applyFont="1" applyFill="1" applyBorder="1" applyAlignment="1">
      <alignment horizontal="center"/>
    </xf>
    <xf numFmtId="0" fontId="5" fillId="0" borderId="17" xfId="0" applyNumberFormat="1" applyFont="1" applyBorder="1"/>
    <xf numFmtId="0" fontId="11" fillId="2" borderId="13" xfId="0" applyNumberFormat="1" applyFont="1" applyFill="1" applyBorder="1" applyAlignment="1" applyProtection="1">
      <alignment horizontal="center"/>
      <protection locked="0"/>
    </xf>
    <xf numFmtId="0" fontId="11" fillId="2" borderId="14" xfId="0" applyNumberFormat="1" applyFont="1" applyFill="1" applyBorder="1" applyAlignment="1" applyProtection="1">
      <alignment horizontal="center"/>
      <protection locked="0"/>
    </xf>
    <xf numFmtId="0" fontId="5" fillId="2" borderId="0" xfId="0" applyNumberFormat="1" applyFont="1" applyFill="1" applyBorder="1" applyProtection="1">
      <protection locked="0"/>
    </xf>
    <xf numFmtId="0" fontId="5" fillId="2" borderId="17" xfId="0" applyNumberFormat="1" applyFont="1" applyFill="1" applyBorder="1" applyProtection="1">
      <protection locked="0"/>
    </xf>
    <xf numFmtId="43" fontId="5" fillId="0" borderId="0" xfId="0" applyNumberFormat="1" applyFont="1"/>
    <xf numFmtId="0" fontId="11" fillId="4" borderId="12" xfId="0" applyNumberFormat="1" applyFont="1" applyFill="1" applyBorder="1" applyAlignment="1" applyProtection="1">
      <alignment horizontal="left" indent="1"/>
      <protection locked="0"/>
    </xf>
    <xf numFmtId="0" fontId="5" fillId="4" borderId="13" xfId="0" applyNumberFormat="1" applyFont="1" applyFill="1" applyBorder="1" applyAlignment="1" applyProtection="1">
      <alignment horizontal="center"/>
      <protection locked="0"/>
    </xf>
    <xf numFmtId="0" fontId="4" fillId="4" borderId="13" xfId="0" applyNumberFormat="1" applyFont="1" applyFill="1" applyBorder="1" applyAlignment="1" applyProtection="1">
      <alignment horizontal="center"/>
      <protection locked="0"/>
    </xf>
    <xf numFmtId="171" fontId="4" fillId="4" borderId="13" xfId="3" applyNumberFormat="1" applyFont="1" applyFill="1" applyBorder="1" applyAlignment="1" applyProtection="1">
      <alignment horizontal="center"/>
      <protection locked="0"/>
    </xf>
    <xf numFmtId="0" fontId="11" fillId="4" borderId="13" xfId="0" applyNumberFormat="1" applyFont="1" applyFill="1" applyBorder="1" applyAlignment="1" applyProtection="1">
      <alignment horizontal="center"/>
      <protection locked="0"/>
    </xf>
    <xf numFmtId="0" fontId="11" fillId="4" borderId="14" xfId="0" applyNumberFormat="1" applyFont="1" applyFill="1" applyBorder="1" applyAlignment="1" applyProtection="1">
      <alignment horizontal="center"/>
      <protection locked="0"/>
    </xf>
    <xf numFmtId="0" fontId="5" fillId="4" borderId="0" xfId="0" applyNumberFormat="1" applyFont="1" applyFill="1" applyBorder="1" applyProtection="1">
      <protection locked="0"/>
    </xf>
    <xf numFmtId="0" fontId="5" fillId="4" borderId="17" xfId="0" applyNumberFormat="1" applyFont="1" applyFill="1" applyBorder="1" applyProtection="1">
      <protection locked="0"/>
    </xf>
    <xf numFmtId="0" fontId="4" fillId="4" borderId="12" xfId="0" applyNumberFormat="1" applyFont="1" applyFill="1" applyBorder="1" applyAlignment="1" applyProtection="1">
      <alignment horizontal="left"/>
      <protection locked="0"/>
    </xf>
    <xf numFmtId="0" fontId="11" fillId="4" borderId="0" xfId="0" applyNumberFormat="1" applyFont="1" applyFill="1" applyBorder="1" applyAlignment="1" applyProtection="1">
      <alignment horizontal="center"/>
      <protection locked="0"/>
    </xf>
    <xf numFmtId="0" fontId="5" fillId="4" borderId="12" xfId="0" applyNumberFormat="1" applyFont="1" applyFill="1" applyBorder="1" applyAlignment="1" applyProtection="1">
      <alignment horizontal="left" indent="1"/>
      <protection locked="0"/>
    </xf>
    <xf numFmtId="0" fontId="5" fillId="4" borderId="13" xfId="0" applyNumberFormat="1" applyFont="1" applyFill="1" applyBorder="1" applyProtection="1">
      <protection locked="0"/>
    </xf>
    <xf numFmtId="171" fontId="5" fillId="4" borderId="13" xfId="3" applyNumberFormat="1" applyFont="1" applyFill="1" applyBorder="1" applyAlignment="1" applyProtection="1">
      <alignment horizontal="center"/>
      <protection locked="0"/>
    </xf>
    <xf numFmtId="0" fontId="5" fillId="4" borderId="12" xfId="0" applyNumberFormat="1" applyFont="1" applyFill="1" applyBorder="1" applyProtection="1">
      <protection locked="0"/>
    </xf>
    <xf numFmtId="171" fontId="5" fillId="4" borderId="13" xfId="0" applyNumberFormat="1" applyFont="1" applyFill="1" applyBorder="1" applyProtection="1">
      <protection locked="0"/>
    </xf>
    <xf numFmtId="168" fontId="4" fillId="0" borderId="29" xfId="0" applyNumberFormat="1" applyFont="1" applyBorder="1"/>
    <xf numFmtId="171" fontId="4" fillId="0" borderId="29" xfId="0" applyNumberFormat="1" applyFont="1" applyBorder="1"/>
    <xf numFmtId="0" fontId="4" fillId="0" borderId="29" xfId="0" applyNumberFormat="1" applyFont="1" applyBorder="1"/>
    <xf numFmtId="0" fontId="4" fillId="0" borderId="32" xfId="0" applyNumberFormat="1" applyFont="1" applyBorder="1"/>
    <xf numFmtId="168" fontId="4" fillId="0" borderId="28" xfId="0" applyNumberFormat="1" applyFont="1" applyBorder="1"/>
    <xf numFmtId="168" fontId="4" fillId="0" borderId="64" xfId="0" applyNumberFormat="1" applyFont="1" applyBorder="1"/>
    <xf numFmtId="0" fontId="11" fillId="0" borderId="12" xfId="0" applyNumberFormat="1" applyFont="1" applyFill="1" applyBorder="1" applyAlignment="1">
      <alignment horizontal="left" indent="1"/>
    </xf>
    <xf numFmtId="0" fontId="4" fillId="0" borderId="0" xfId="0" applyNumberFormat="1" applyFont="1" applyBorder="1" applyAlignment="1">
      <alignment horizontal="center"/>
    </xf>
    <xf numFmtId="0" fontId="4" fillId="4" borderId="12" xfId="0" applyNumberFormat="1" applyFont="1" applyFill="1" applyBorder="1" applyProtection="1">
      <protection locked="0"/>
    </xf>
    <xf numFmtId="0" fontId="5" fillId="4" borderId="9" xfId="0" applyNumberFormat="1" applyFont="1" applyFill="1" applyBorder="1" applyProtection="1">
      <protection locked="0"/>
    </xf>
    <xf numFmtId="171" fontId="5" fillId="4" borderId="9" xfId="0" applyNumberFormat="1" applyFont="1" applyFill="1" applyBorder="1" applyProtection="1">
      <protection locked="0"/>
    </xf>
    <xf numFmtId="0" fontId="5" fillId="4" borderId="1" xfId="0" applyNumberFormat="1" applyFont="1" applyFill="1" applyBorder="1" applyProtection="1">
      <protection locked="0"/>
    </xf>
    <xf numFmtId="0" fontId="5" fillId="4" borderId="69" xfId="0" applyNumberFormat="1" applyFont="1" applyFill="1" applyBorder="1" applyProtection="1">
      <protection locked="0"/>
    </xf>
    <xf numFmtId="0" fontId="5" fillId="0" borderId="92" xfId="0" applyNumberFormat="1" applyFont="1" applyBorder="1" applyAlignment="1">
      <alignment horizontal="center"/>
    </xf>
    <xf numFmtId="168" fontId="4" fillId="0" borderId="33" xfId="0" applyNumberFormat="1" applyFont="1" applyBorder="1"/>
    <xf numFmtId="0" fontId="4" fillId="0" borderId="25" xfId="0" applyFont="1" applyFill="1" applyBorder="1" applyAlignment="1">
      <alignment horizontal="center" vertical="center" wrapText="1"/>
    </xf>
    <xf numFmtId="0" fontId="4" fillId="0" borderId="50" xfId="0" applyFont="1" applyFill="1" applyBorder="1" applyAlignment="1">
      <alignment horizontal="center" vertical="top" wrapText="1"/>
    </xf>
    <xf numFmtId="0" fontId="4" fillId="0" borderId="73" xfId="0" applyFont="1" applyFill="1" applyBorder="1" applyAlignment="1">
      <alignment horizontal="center" vertical="top" wrapText="1"/>
    </xf>
    <xf numFmtId="0" fontId="11" fillId="0" borderId="35" xfId="0" applyNumberFormat="1" applyFont="1" applyFill="1" applyBorder="1" applyAlignment="1">
      <alignment horizontal="center"/>
    </xf>
    <xf numFmtId="0" fontId="4" fillId="0" borderId="36" xfId="3" applyNumberFormat="1" applyFont="1" applyFill="1" applyBorder="1" applyAlignment="1">
      <alignment horizontal="center"/>
    </xf>
    <xf numFmtId="165" fontId="4" fillId="0" borderId="70" xfId="0" applyNumberFormat="1" applyFont="1" applyFill="1" applyBorder="1" applyAlignment="1">
      <alignment horizontal="center"/>
    </xf>
    <xf numFmtId="165" fontId="4" fillId="0" borderId="33" xfId="0" applyNumberFormat="1" applyFont="1" applyFill="1" applyBorder="1" applyAlignment="1">
      <alignment horizontal="center"/>
    </xf>
    <xf numFmtId="165" fontId="4" fillId="0" borderId="35" xfId="0" applyNumberFormat="1" applyFont="1" applyFill="1" applyBorder="1" applyAlignment="1">
      <alignment horizontal="center"/>
    </xf>
    <xf numFmtId="0" fontId="11" fillId="0" borderId="14" xfId="0" applyNumberFormat="1" applyFont="1" applyFill="1" applyBorder="1" applyAlignment="1">
      <alignment horizontal="center"/>
    </xf>
    <xf numFmtId="0" fontId="4" fillId="0" borderId="0" xfId="3" applyNumberFormat="1" applyFont="1" applyFill="1" applyBorder="1" applyAlignment="1">
      <alignment horizontal="center"/>
    </xf>
    <xf numFmtId="165" fontId="4" fillId="0" borderId="13" xfId="0" applyNumberFormat="1" applyFont="1" applyFill="1" applyBorder="1" applyAlignment="1">
      <alignment horizontal="center"/>
    </xf>
    <xf numFmtId="165" fontId="4" fillId="0" borderId="15" xfId="0" applyNumberFormat="1" applyFont="1" applyFill="1" applyBorder="1" applyAlignment="1">
      <alignment horizontal="center"/>
    </xf>
    <xf numFmtId="165" fontId="4" fillId="0" borderId="12" xfId="0" applyNumberFormat="1" applyFont="1" applyFill="1" applyBorder="1" applyAlignment="1">
      <alignment horizontal="center"/>
    </xf>
    <xf numFmtId="165" fontId="4" fillId="0" borderId="14" xfId="0" applyNumberFormat="1" applyFont="1" applyFill="1" applyBorder="1" applyAlignment="1">
      <alignment horizontal="center"/>
    </xf>
    <xf numFmtId="0" fontId="4" fillId="2" borderId="12" xfId="0" applyNumberFormat="1" applyFont="1" applyFill="1" applyBorder="1" applyProtection="1">
      <protection locked="0"/>
    </xf>
    <xf numFmtId="0" fontId="4" fillId="2" borderId="0" xfId="3" applyNumberFormat="1" applyFont="1" applyFill="1" applyBorder="1" applyAlignment="1" applyProtection="1">
      <alignment horizontal="center"/>
      <protection locked="0"/>
    </xf>
    <xf numFmtId="165" fontId="4" fillId="2" borderId="15" xfId="0" applyNumberFormat="1" applyFont="1" applyFill="1" applyBorder="1" applyAlignment="1" applyProtection="1">
      <alignment horizontal="center"/>
      <protection locked="0"/>
    </xf>
    <xf numFmtId="0" fontId="5" fillId="2" borderId="13" xfId="0" applyNumberFormat="1" applyFont="1" applyFill="1" applyBorder="1" applyProtection="1">
      <protection locked="0"/>
    </xf>
    <xf numFmtId="0" fontId="5" fillId="2" borderId="14" xfId="0" applyNumberFormat="1" applyFont="1" applyFill="1" applyBorder="1" applyProtection="1">
      <protection locked="0"/>
    </xf>
    <xf numFmtId="0" fontId="5" fillId="2" borderId="0" xfId="3" applyNumberFormat="1" applyFont="1" applyFill="1" applyBorder="1" applyAlignment="1" applyProtection="1">
      <alignment horizontal="center"/>
      <protection locked="0"/>
    </xf>
    <xf numFmtId="165" fontId="5" fillId="2" borderId="15" xfId="3" applyNumberFormat="1" applyFont="1" applyFill="1" applyBorder="1" applyProtection="1">
      <protection locked="0"/>
    </xf>
    <xf numFmtId="0" fontId="4" fillId="2" borderId="65" xfId="0" applyNumberFormat="1" applyFont="1" applyFill="1" applyBorder="1" applyAlignment="1" applyProtection="1">
      <alignment horizontal="left" indent="1"/>
      <protection locked="0"/>
    </xf>
    <xf numFmtId="0" fontId="5" fillId="2" borderId="29" xfId="0" applyNumberFormat="1" applyFont="1" applyFill="1" applyBorder="1" applyProtection="1">
      <protection locked="0"/>
    </xf>
    <xf numFmtId="171" fontId="5" fillId="2" borderId="29" xfId="3" applyNumberFormat="1" applyFont="1" applyFill="1" applyBorder="1" applyAlignment="1" applyProtection="1">
      <alignment horizontal="center"/>
      <protection locked="0"/>
    </xf>
    <xf numFmtId="0" fontId="5" fillId="2" borderId="64" xfId="0" applyNumberFormat="1" applyFont="1" applyFill="1" applyBorder="1" applyProtection="1">
      <protection locked="0"/>
    </xf>
    <xf numFmtId="0" fontId="5" fillId="2" borderId="32" xfId="3" applyNumberFormat="1" applyFont="1" applyFill="1" applyBorder="1" applyAlignment="1" applyProtection="1">
      <alignment horizontal="center"/>
      <protection locked="0"/>
    </xf>
    <xf numFmtId="165" fontId="5" fillId="2" borderId="30" xfId="0" applyNumberFormat="1" applyFont="1" applyFill="1" applyBorder="1" applyProtection="1">
      <protection locked="0"/>
    </xf>
    <xf numFmtId="0" fontId="5" fillId="0" borderId="13" xfId="0" applyNumberFormat="1" applyFont="1" applyFill="1" applyBorder="1"/>
    <xf numFmtId="0" fontId="5" fillId="0" borderId="14" xfId="0" applyNumberFormat="1" applyFont="1" applyFill="1" applyBorder="1"/>
    <xf numFmtId="0" fontId="5" fillId="0" borderId="0" xfId="3" applyNumberFormat="1" applyFont="1" applyFill="1" applyBorder="1" applyAlignment="1">
      <alignment horizontal="center"/>
    </xf>
    <xf numFmtId="0" fontId="7" fillId="2" borderId="12" xfId="0" applyNumberFormat="1" applyFont="1" applyFill="1" applyBorder="1" applyProtection="1">
      <protection locked="0"/>
    </xf>
    <xf numFmtId="0" fontId="5" fillId="2" borderId="8" xfId="0" applyNumberFormat="1" applyFont="1" applyFill="1" applyBorder="1" applyAlignment="1" applyProtection="1">
      <alignment horizontal="left" indent="1"/>
      <protection locked="0"/>
    </xf>
    <xf numFmtId="0" fontId="5" fillId="2" borderId="9" xfId="0" applyNumberFormat="1" applyFont="1" applyFill="1" applyBorder="1" applyProtection="1">
      <protection locked="0"/>
    </xf>
    <xf numFmtId="171" fontId="5" fillId="2" borderId="9" xfId="3" applyNumberFormat="1" applyFont="1" applyFill="1" applyBorder="1" applyAlignment="1" applyProtection="1">
      <alignment horizontal="center"/>
      <protection locked="0"/>
    </xf>
    <xf numFmtId="0" fontId="5" fillId="2" borderId="10" xfId="0" applyNumberFormat="1" applyFont="1" applyFill="1" applyBorder="1" applyProtection="1">
      <protection locked="0"/>
    </xf>
    <xf numFmtId="0" fontId="5" fillId="2" borderId="1" xfId="3" applyNumberFormat="1" applyFont="1" applyFill="1" applyBorder="1" applyAlignment="1" applyProtection="1">
      <alignment horizontal="center"/>
      <protection locked="0"/>
    </xf>
    <xf numFmtId="165" fontId="5" fillId="2" borderId="73" xfId="0" applyNumberFormat="1" applyFont="1" applyFill="1" applyBorder="1" applyProtection="1">
      <protection locked="0"/>
    </xf>
    <xf numFmtId="0" fontId="10" fillId="0" borderId="0" xfId="0" applyNumberFormat="1" applyFont="1" applyBorder="1"/>
    <xf numFmtId="0" fontId="11" fillId="0" borderId="0" xfId="0" applyNumberFormat="1" applyFont="1" applyBorder="1"/>
    <xf numFmtId="0" fontId="4" fillId="0" borderId="7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41" xfId="0" applyNumberFormat="1" applyFont="1" applyBorder="1" applyAlignment="1" applyProtection="1">
      <alignment horizontal="center"/>
    </xf>
    <xf numFmtId="0" fontId="5" fillId="0" borderId="0" xfId="0" applyNumberFormat="1" applyFont="1" applyFill="1" applyBorder="1" applyAlignment="1" applyProtection="1">
      <alignment horizontal="left" indent="2"/>
    </xf>
    <xf numFmtId="0" fontId="8" fillId="0" borderId="0" xfId="0" applyFont="1" applyFill="1" applyBorder="1" applyAlignment="1">
      <alignment horizontal="left" vertical="top" wrapText="1" indent="3"/>
    </xf>
    <xf numFmtId="0" fontId="7" fillId="0" borderId="0" xfId="0" applyNumberFormat="1" applyFont="1" applyFill="1" applyBorder="1" applyAlignment="1" applyProtection="1">
      <alignment horizontal="left" indent="1"/>
    </xf>
    <xf numFmtId="0" fontId="2" fillId="0" borderId="0" xfId="0" applyFont="1" applyFill="1" applyBorder="1" applyAlignment="1">
      <alignment horizontal="left"/>
    </xf>
    <xf numFmtId="0" fontId="4" fillId="0" borderId="42" xfId="0" applyFont="1" applyFill="1" applyBorder="1" applyAlignment="1">
      <alignment horizontal="center" vertical="top" wrapText="1"/>
    </xf>
    <xf numFmtId="0" fontId="4" fillId="0" borderId="43" xfId="0" applyFont="1" applyFill="1" applyBorder="1" applyAlignment="1">
      <alignment horizontal="center" vertical="top" wrapText="1"/>
    </xf>
    <xf numFmtId="0" fontId="4" fillId="0" borderId="48" xfId="0" applyFont="1" applyFill="1" applyBorder="1" applyAlignment="1">
      <alignment horizontal="center" vertical="top" wrapText="1"/>
    </xf>
    <xf numFmtId="165" fontId="4" fillId="0" borderId="36" xfId="0" applyNumberFormat="1" applyFont="1" applyFill="1" applyBorder="1" applyAlignment="1">
      <alignment horizontal="center"/>
    </xf>
    <xf numFmtId="165" fontId="4" fillId="0" borderId="13" xfId="0" applyNumberFormat="1" applyFont="1" applyFill="1" applyBorder="1" applyAlignment="1">
      <alignment horizontal="right"/>
    </xf>
    <xf numFmtId="165" fontId="4" fillId="0" borderId="12" xfId="0" applyNumberFormat="1" applyFont="1" applyFill="1" applyBorder="1" applyAlignment="1">
      <alignment horizontal="right"/>
    </xf>
    <xf numFmtId="165" fontId="4" fillId="0" borderId="14" xfId="0" applyNumberFormat="1" applyFont="1" applyFill="1" applyBorder="1" applyAlignment="1">
      <alignment horizontal="right"/>
    </xf>
    <xf numFmtId="165" fontId="5" fillId="0" borderId="13" xfId="0" applyNumberFormat="1" applyFont="1" applyFill="1" applyBorder="1" applyAlignment="1">
      <alignment horizontal="right"/>
    </xf>
    <xf numFmtId="165" fontId="5" fillId="0" borderId="12" xfId="0" applyNumberFormat="1" applyFont="1" applyFill="1" applyBorder="1" applyAlignment="1">
      <alignment horizontal="right"/>
    </xf>
    <xf numFmtId="165" fontId="5" fillId="0" borderId="14" xfId="0" applyNumberFormat="1" applyFont="1" applyFill="1" applyBorder="1" applyAlignment="1">
      <alignment horizontal="right"/>
    </xf>
    <xf numFmtId="165" fontId="5" fillId="0" borderId="24" xfId="0" applyNumberFormat="1" applyFont="1" applyFill="1" applyBorder="1" applyAlignment="1">
      <alignment horizontal="right"/>
    </xf>
    <xf numFmtId="165" fontId="5" fillId="0" borderId="27" xfId="0" applyNumberFormat="1" applyFont="1" applyFill="1" applyBorder="1" applyAlignment="1">
      <alignment horizontal="right"/>
    </xf>
    <xf numFmtId="165" fontId="5" fillId="0" borderId="56" xfId="0" applyNumberFormat="1" applyFont="1" applyFill="1" applyBorder="1" applyAlignment="1">
      <alignment horizontal="right"/>
    </xf>
    <xf numFmtId="165" fontId="5" fillId="0" borderId="55" xfId="0" applyNumberFormat="1" applyFont="1" applyFill="1" applyBorder="1" applyAlignment="1">
      <alignment horizontal="right"/>
    </xf>
    <xf numFmtId="0" fontId="11" fillId="0" borderId="0" xfId="0" applyNumberFormat="1" applyFont="1" applyProtection="1">
      <protection locked="0"/>
    </xf>
    <xf numFmtId="0" fontId="11" fillId="0" borderId="0" xfId="0" applyNumberFormat="1" applyFont="1" applyBorder="1" applyAlignment="1" applyProtection="1">
      <alignment horizontal="left" vertical="top"/>
    </xf>
    <xf numFmtId="0" fontId="11" fillId="0" borderId="0" xfId="0" applyFont="1" applyBorder="1" applyAlignment="1" applyProtection="1">
      <alignment horizontal="left" vertical="top"/>
      <protection locked="0"/>
    </xf>
    <xf numFmtId="169" fontId="5" fillId="0" borderId="0" xfId="0" applyNumberFormat="1" applyFont="1"/>
    <xf numFmtId="0" fontId="23" fillId="0" borderId="1" xfId="0" applyFont="1" applyFill="1" applyBorder="1" applyAlignment="1" applyProtection="1">
      <alignment horizontal="left"/>
    </xf>
    <xf numFmtId="0" fontId="24" fillId="0" borderId="10" xfId="0" applyFont="1" applyBorder="1" applyProtection="1">
      <protection hidden="1"/>
    </xf>
    <xf numFmtId="0" fontId="24" fillId="0" borderId="0" xfId="0" applyFont="1" applyProtection="1">
      <protection hidden="1"/>
    </xf>
    <xf numFmtId="0" fontId="24" fillId="0" borderId="0" xfId="0" applyFont="1" applyProtection="1"/>
    <xf numFmtId="0" fontId="24" fillId="0" borderId="0" xfId="0" applyFont="1"/>
    <xf numFmtId="0" fontId="24" fillId="0" borderId="0" xfId="0" applyFont="1" applyBorder="1" applyProtection="1">
      <protection hidden="1"/>
    </xf>
    <xf numFmtId="0" fontId="24" fillId="0" borderId="14" xfId="0" applyFont="1" applyBorder="1" applyProtection="1">
      <protection hidden="1"/>
    </xf>
    <xf numFmtId="0" fontId="25" fillId="0" borderId="0" xfId="0" applyFont="1" applyBorder="1" applyProtection="1">
      <protection hidden="1"/>
    </xf>
    <xf numFmtId="0" fontId="26" fillId="0" borderId="14" xfId="0" applyFont="1" applyBorder="1" applyProtection="1">
      <protection hidden="1"/>
    </xf>
    <xf numFmtId="0" fontId="27" fillId="0" borderId="97" xfId="0" applyFont="1" applyBorder="1" applyAlignment="1" applyProtection="1">
      <alignment horizontal="left" vertical="top" wrapText="1"/>
    </xf>
    <xf numFmtId="0" fontId="27" fillId="4" borderId="98" xfId="0" applyFont="1" applyFill="1" applyBorder="1" applyAlignment="1" applyProtection="1">
      <alignment horizontal="justify" vertical="center" wrapText="1"/>
      <protection locked="0"/>
    </xf>
    <xf numFmtId="0" fontId="24" fillId="0" borderId="0" xfId="0" applyFont="1" applyBorder="1" applyAlignment="1" applyProtection="1">
      <alignment horizontal="left" vertical="center"/>
    </xf>
    <xf numFmtId="0" fontId="24" fillId="0" borderId="0" xfId="0" applyFont="1" applyBorder="1" applyAlignment="1" applyProtection="1">
      <alignment horizontal="center" vertical="center" wrapText="1"/>
    </xf>
    <xf numFmtId="0" fontId="22" fillId="0" borderId="0" xfId="0" applyFont="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2" fillId="0" borderId="0" xfId="0" quotePrefix="1" applyNumberFormat="1" applyFont="1" applyProtection="1"/>
    <xf numFmtId="0" fontId="28" fillId="0" borderId="0" xfId="0" applyFont="1" applyAlignment="1">
      <alignment wrapText="1"/>
    </xf>
    <xf numFmtId="0" fontId="3" fillId="0" borderId="0" xfId="0" applyNumberFormat="1" applyFont="1" applyProtection="1"/>
    <xf numFmtId="0" fontId="27" fillId="0" borderId="8" xfId="0" applyFont="1" applyFill="1" applyBorder="1" applyAlignment="1" applyProtection="1">
      <alignment horizontal="left" vertical="top" wrapText="1"/>
    </xf>
    <xf numFmtId="0" fontId="27" fillId="0" borderId="10" xfId="0" applyFont="1" applyFill="1" applyBorder="1" applyAlignment="1" applyProtection="1">
      <alignment horizontal="justify" vertical="center" wrapText="1"/>
      <protection locked="0"/>
    </xf>
    <xf numFmtId="0" fontId="3" fillId="0" borderId="0" xfId="0" applyFont="1" applyAlignment="1" applyProtection="1">
      <alignment vertical="center"/>
    </xf>
    <xf numFmtId="0" fontId="22" fillId="0" borderId="33" xfId="0" applyFont="1" applyBorder="1" applyAlignment="1">
      <alignment vertical="center"/>
    </xf>
    <xf numFmtId="0" fontId="24" fillId="4" borderId="35" xfId="0" applyFont="1" applyFill="1" applyBorder="1" applyAlignment="1" applyProtection="1">
      <alignment vertical="center"/>
      <protection locked="0"/>
    </xf>
    <xf numFmtId="0" fontId="8" fillId="0" borderId="0" xfId="6" applyFont="1" applyAlignment="1" applyProtection="1"/>
    <xf numFmtId="0" fontId="24" fillId="0" borderId="0" xfId="0" applyFont="1" applyBorder="1" applyAlignment="1">
      <alignment vertical="center"/>
    </xf>
    <xf numFmtId="0" fontId="24" fillId="0" borderId="0" xfId="0" applyFont="1" applyAlignment="1" applyProtection="1">
      <alignment vertical="center"/>
      <protection hidden="1"/>
    </xf>
    <xf numFmtId="0" fontId="24" fillId="0" borderId="0" xfId="0" applyFont="1" applyAlignment="1">
      <alignment vertical="center"/>
    </xf>
    <xf numFmtId="0" fontId="24" fillId="0" borderId="8" xfId="0" applyFont="1" applyBorder="1" applyAlignment="1">
      <alignment vertical="center"/>
    </xf>
    <xf numFmtId="0" fontId="24" fillId="0" borderId="10" xfId="0" applyFont="1" applyBorder="1" applyAlignment="1">
      <alignment vertical="center"/>
    </xf>
    <xf numFmtId="0" fontId="27" fillId="0" borderId="12" xfId="0" applyFont="1" applyFill="1" applyBorder="1" applyAlignment="1" applyProtection="1">
      <alignment horizontal="justify" vertical="center" wrapText="1"/>
    </xf>
    <xf numFmtId="0" fontId="27" fillId="0" borderId="14" xfId="0" applyFont="1" applyFill="1" applyBorder="1" applyAlignment="1" applyProtection="1">
      <alignment horizontal="justify" vertical="center" wrapText="1"/>
    </xf>
    <xf numFmtId="0" fontId="27" fillId="0" borderId="8" xfId="0" applyFont="1" applyFill="1" applyBorder="1" applyAlignment="1" applyProtection="1">
      <alignment horizontal="justify" vertical="center" wrapText="1"/>
    </xf>
    <xf numFmtId="0" fontId="27" fillId="0" borderId="10" xfId="0" applyFont="1" applyFill="1" applyBorder="1" applyAlignment="1" applyProtection="1">
      <alignment horizontal="justify" vertical="center" wrapText="1"/>
    </xf>
    <xf numFmtId="0" fontId="27" fillId="0" borderId="0" xfId="0" applyFont="1" applyBorder="1" applyAlignment="1" applyProtection="1">
      <alignment horizontal="justify" vertical="top" wrapText="1"/>
    </xf>
    <xf numFmtId="0" fontId="27" fillId="0" borderId="12" xfId="0" applyFont="1" applyFill="1" applyBorder="1" applyAlignment="1" applyProtection="1">
      <alignment horizontal="left" vertical="top" wrapText="1"/>
    </xf>
    <xf numFmtId="0" fontId="29" fillId="4" borderId="14" xfId="7" applyFill="1" applyBorder="1" applyAlignment="1" applyProtection="1">
      <alignment horizontal="justify" vertical="top" wrapText="1"/>
      <protection locked="0"/>
    </xf>
    <xf numFmtId="0" fontId="24" fillId="0" borderId="0" xfId="6" applyFont="1" applyBorder="1" applyAlignment="1" applyProtection="1"/>
    <xf numFmtId="0" fontId="27" fillId="0" borderId="0" xfId="0" applyFont="1" applyFill="1" applyBorder="1" applyAlignment="1" applyProtection="1">
      <alignment horizontal="left" vertical="top" wrapText="1"/>
      <protection locked="0"/>
    </xf>
    <xf numFmtId="0" fontId="27" fillId="0" borderId="8" xfId="0" applyFont="1" applyFill="1" applyBorder="1" applyAlignment="1" applyProtection="1">
      <alignment horizontal="justify" vertical="top" wrapText="1"/>
    </xf>
    <xf numFmtId="0" fontId="27" fillId="0" borderId="10" xfId="0" applyFont="1" applyBorder="1" applyAlignment="1" applyProtection="1">
      <alignment horizontal="justify" vertical="top" wrapText="1"/>
    </xf>
    <xf numFmtId="0" fontId="27" fillId="0" borderId="0" xfId="0" applyFont="1" applyFill="1" applyBorder="1" applyAlignment="1" applyProtection="1">
      <alignment horizontal="justify" vertical="top" wrapText="1"/>
    </xf>
    <xf numFmtId="0" fontId="31" fillId="0" borderId="8" xfId="0" applyFont="1" applyBorder="1" applyAlignment="1" applyProtection="1">
      <alignment horizontal="justify" vertical="top" wrapText="1"/>
    </xf>
    <xf numFmtId="0" fontId="31" fillId="0" borderId="10" xfId="0" applyFont="1" applyBorder="1" applyAlignment="1" applyProtection="1">
      <alignment horizontal="justify" vertical="top" wrapText="1"/>
    </xf>
    <xf numFmtId="0" fontId="22" fillId="0" borderId="0" xfId="0" applyFont="1" applyAlignment="1" applyProtection="1">
      <alignment vertical="center"/>
    </xf>
    <xf numFmtId="0" fontId="22" fillId="0" borderId="0" xfId="0" applyFont="1" applyProtection="1"/>
    <xf numFmtId="0" fontId="32" fillId="0" borderId="97" xfId="0" applyFont="1" applyBorder="1" applyAlignment="1" applyProtection="1">
      <alignment horizontal="justify" wrapText="1"/>
    </xf>
    <xf numFmtId="0" fontId="31" fillId="0" borderId="98" xfId="0" applyFont="1" applyBorder="1" applyAlignment="1" applyProtection="1">
      <alignment horizontal="justify" wrapText="1"/>
    </xf>
    <xf numFmtId="0" fontId="31" fillId="0" borderId="52" xfId="0" applyFont="1" applyBorder="1" applyAlignment="1" applyProtection="1">
      <alignment horizontal="justify" wrapText="1"/>
    </xf>
    <xf numFmtId="0" fontId="31" fillId="4" borderId="54" xfId="0" applyFont="1" applyFill="1" applyBorder="1" applyAlignment="1" applyProtection="1">
      <alignment horizontal="justify" wrapText="1"/>
      <protection locked="0"/>
    </xf>
    <xf numFmtId="0" fontId="31" fillId="0" borderId="33" xfId="0" applyFont="1" applyBorder="1" applyAlignment="1" applyProtection="1">
      <alignment horizontal="justify" wrapText="1"/>
    </xf>
    <xf numFmtId="181" fontId="31" fillId="4" borderId="35" xfId="0" applyNumberFormat="1" applyFont="1" applyFill="1" applyBorder="1" applyAlignment="1" applyProtection="1">
      <alignment horizontal="justify" wrapText="1"/>
      <protection locked="0"/>
    </xf>
    <xf numFmtId="0" fontId="31" fillId="0" borderId="8" xfId="0" applyFont="1" applyFill="1" applyBorder="1" applyAlignment="1" applyProtection="1">
      <alignment horizontal="justify" wrapText="1"/>
    </xf>
    <xf numFmtId="181" fontId="31" fillId="0" borderId="10" xfId="0" applyNumberFormat="1" applyFont="1" applyFill="1" applyBorder="1" applyAlignment="1" applyProtection="1">
      <alignment horizontal="justify" wrapText="1"/>
      <protection locked="0"/>
    </xf>
    <xf numFmtId="0" fontId="32" fillId="0" borderId="52" xfId="0" applyFont="1" applyBorder="1" applyAlignment="1" applyProtection="1">
      <alignment horizontal="justify" wrapText="1"/>
    </xf>
    <xf numFmtId="0" fontId="31" fillId="0" borderId="54" xfId="0" applyFont="1" applyBorder="1" applyAlignment="1" applyProtection="1">
      <alignment horizontal="justify" wrapText="1"/>
    </xf>
    <xf numFmtId="0" fontId="31" fillId="0" borderId="54" xfId="0" applyFont="1" applyFill="1" applyBorder="1" applyAlignment="1" applyProtection="1">
      <alignment horizontal="justify" wrapText="1"/>
    </xf>
    <xf numFmtId="3" fontId="31" fillId="4" borderId="54" xfId="0" quotePrefix="1" applyNumberFormat="1" applyFont="1" applyFill="1" applyBorder="1" applyAlignment="1" applyProtection="1">
      <alignment horizontal="justify" wrapText="1"/>
      <protection locked="0"/>
    </xf>
    <xf numFmtId="3" fontId="31" fillId="4" borderId="35" xfId="0" quotePrefix="1" applyNumberFormat="1" applyFont="1" applyFill="1" applyBorder="1" applyAlignment="1" applyProtection="1">
      <alignment horizontal="justify" wrapText="1"/>
      <protection locked="0"/>
    </xf>
    <xf numFmtId="0" fontId="0" fillId="0" borderId="0" xfId="0" applyProtection="1"/>
    <xf numFmtId="0" fontId="31" fillId="0" borderId="10" xfId="0" applyFont="1" applyFill="1" applyBorder="1" applyAlignment="1" applyProtection="1">
      <alignment horizontal="justify" wrapText="1"/>
      <protection locked="0"/>
    </xf>
    <xf numFmtId="0" fontId="27" fillId="0" borderId="52" xfId="0" applyFont="1" applyBorder="1" applyAlignment="1" applyProtection="1">
      <alignment horizontal="justify" wrapText="1"/>
    </xf>
    <xf numFmtId="0" fontId="3" fillId="0" borderId="0" xfId="0" applyFont="1" applyProtection="1"/>
    <xf numFmtId="0" fontId="31" fillId="4" borderId="54" xfId="0" applyNumberFormat="1" applyFont="1" applyFill="1" applyBorder="1" applyAlignment="1" applyProtection="1">
      <alignment horizontal="justify" wrapText="1"/>
      <protection locked="0"/>
    </xf>
    <xf numFmtId="0" fontId="31" fillId="4" borderId="54" xfId="0" quotePrefix="1" applyNumberFormat="1" applyFont="1" applyFill="1" applyBorder="1" applyAlignment="1" applyProtection="1">
      <alignment horizontal="justify" wrapText="1"/>
      <protection locked="0"/>
    </xf>
    <xf numFmtId="0" fontId="29" fillId="4" borderId="54" xfId="7" applyNumberFormat="1" applyFill="1" applyBorder="1" applyAlignment="1" applyProtection="1">
      <alignment horizontal="justify" wrapText="1"/>
      <protection locked="0"/>
    </xf>
    <xf numFmtId="0" fontId="31" fillId="0" borderId="12" xfId="0" applyFont="1" applyBorder="1" applyAlignment="1" applyProtection="1">
      <alignment horizontal="justify" wrapText="1"/>
    </xf>
    <xf numFmtId="0" fontId="31" fillId="4" borderId="35" xfId="0" applyFont="1" applyFill="1" applyBorder="1" applyAlignment="1" applyProtection="1">
      <alignment horizontal="justify" wrapText="1"/>
      <protection locked="0"/>
    </xf>
    <xf numFmtId="0" fontId="22" fillId="0" borderId="0" xfId="0" applyFont="1" applyBorder="1" applyProtection="1"/>
    <xf numFmtId="0" fontId="22" fillId="0" borderId="0" xfId="0" quotePrefix="1" applyNumberFormat="1" applyFont="1" applyBorder="1" applyProtection="1"/>
    <xf numFmtId="0" fontId="24" fillId="0" borderId="0" xfId="0" applyFont="1" applyBorder="1" applyProtection="1"/>
    <xf numFmtId="0" fontId="0" fillId="0" borderId="0" xfId="0" applyBorder="1" applyProtection="1"/>
    <xf numFmtId="0" fontId="32" fillId="0" borderId="52" xfId="0" applyFont="1" applyBorder="1" applyAlignment="1" applyProtection="1">
      <alignment horizontal="left"/>
    </xf>
    <xf numFmtId="0" fontId="24" fillId="0" borderId="0" xfId="0" applyFont="1" applyBorder="1"/>
    <xf numFmtId="0" fontId="33" fillId="0" borderId="52" xfId="0" applyFont="1" applyBorder="1" applyAlignment="1" applyProtection="1">
      <alignment horizontal="justify" wrapText="1"/>
    </xf>
    <xf numFmtId="0" fontId="31" fillId="4" borderId="54" xfId="0" quotePrefix="1" applyFont="1" applyFill="1" applyBorder="1" applyAlignment="1" applyProtection="1">
      <alignment horizontal="justify" wrapText="1"/>
      <protection locked="0"/>
    </xf>
    <xf numFmtId="0" fontId="29" fillId="4" borderId="35" xfId="7" applyFill="1" applyBorder="1" applyAlignment="1" applyProtection="1">
      <alignment horizontal="justify" wrapText="1"/>
      <protection locked="0"/>
    </xf>
    <xf numFmtId="0" fontId="31" fillId="0" borderId="12" xfId="0" applyFont="1" applyFill="1" applyBorder="1" applyAlignment="1" applyProtection="1">
      <alignment horizontal="justify" wrapText="1"/>
    </xf>
    <xf numFmtId="0" fontId="31" fillId="0" borderId="14" xfId="0" applyFont="1" applyFill="1" applyBorder="1" applyAlignment="1" applyProtection="1">
      <alignment horizontal="justify" wrapText="1"/>
      <protection locked="0"/>
    </xf>
    <xf numFmtId="0" fontId="33" fillId="0" borderId="12" xfId="0" applyFont="1" applyFill="1" applyBorder="1" applyAlignment="1" applyProtection="1">
      <alignment horizontal="justify" wrapText="1"/>
    </xf>
    <xf numFmtId="0" fontId="31" fillId="0" borderId="0" xfId="0" applyFont="1" applyProtection="1"/>
    <xf numFmtId="0" fontId="8" fillId="0" borderId="0" xfId="0" applyFont="1" applyProtection="1"/>
    <xf numFmtId="0" fontId="0" fillId="0" borderId="0" xfId="0" applyProtection="1">
      <protection hidden="1"/>
    </xf>
    <xf numFmtId="0" fontId="8" fillId="0" borderId="0" xfId="0" applyFont="1" applyProtection="1">
      <protection hidden="1"/>
    </xf>
    <xf numFmtId="0" fontId="3" fillId="0" borderId="0" xfId="6" applyFont="1" applyAlignment="1" applyProtection="1">
      <protection hidden="1"/>
    </xf>
    <xf numFmtId="0" fontId="29" fillId="0" borderId="0" xfId="6" applyFont="1" applyAlignment="1" applyProtection="1">
      <protection hidden="1"/>
    </xf>
    <xf numFmtId="0" fontId="24" fillId="0" borderId="0" xfId="0" applyFont="1" applyProtection="1">
      <protection locked="0" hidden="1"/>
    </xf>
    <xf numFmtId="0" fontId="24" fillId="0" borderId="0" xfId="0" applyFont="1" applyProtection="1">
      <protection locked="0"/>
    </xf>
    <xf numFmtId="0" fontId="29" fillId="0" borderId="0" xfId="6" applyFont="1" applyAlignment="1" applyProtection="1">
      <protection locked="0" hidden="1"/>
    </xf>
    <xf numFmtId="0" fontId="3" fillId="0" borderId="0" xfId="0" applyFont="1" applyFill="1" applyProtection="1"/>
    <xf numFmtId="0" fontId="2" fillId="0" borderId="1" xfId="0" applyFont="1" applyFill="1" applyBorder="1" applyAlignment="1">
      <alignment horizontal="left"/>
    </xf>
    <xf numFmtId="0" fontId="3" fillId="0" borderId="1" xfId="0" applyFont="1" applyBorder="1" applyAlignment="1"/>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11" fillId="0" borderId="0" xfId="0" applyFont="1" applyFill="1" applyBorder="1" applyAlignment="1" applyProtection="1">
      <alignment horizontal="left" vertical="top"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3" borderId="52" xfId="0" applyFont="1" applyFill="1" applyBorder="1" applyAlignment="1">
      <alignment horizontal="center" vertical="center" wrapText="1"/>
    </xf>
    <xf numFmtId="0" fontId="3" fillId="0" borderId="53" xfId="0" applyFont="1" applyBorder="1"/>
    <xf numFmtId="0" fontId="3" fillId="0" borderId="54" xfId="0" applyFont="1" applyBorder="1"/>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1" fillId="0" borderId="0" xfId="0" applyFont="1" applyFill="1" applyBorder="1" applyAlignment="1" applyProtection="1">
      <alignment horizontal="left"/>
    </xf>
    <xf numFmtId="0" fontId="11" fillId="0" borderId="0" xfId="0" quotePrefix="1" applyFont="1" applyBorder="1" applyAlignment="1" applyProtection="1">
      <alignment horizontal="left" wrapText="1"/>
    </xf>
    <xf numFmtId="0" fontId="11" fillId="0" borderId="0" xfId="0" applyFont="1" applyBorder="1" applyAlignment="1" applyProtection="1">
      <alignment horizontal="left" wrapText="1"/>
    </xf>
    <xf numFmtId="0" fontId="4" fillId="0" borderId="33"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4" xfId="0" applyFont="1" applyFill="1" applyBorder="1" applyAlignment="1" applyProtection="1">
      <alignment horizontal="center" vertical="top" wrapText="1"/>
    </xf>
    <xf numFmtId="0" fontId="4" fillId="0" borderId="9" xfId="0" applyFont="1" applyFill="1" applyBorder="1" applyAlignment="1" applyProtection="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9" xfId="0" applyFont="1" applyFill="1" applyBorder="1" applyAlignment="1">
      <alignment horizontal="center" vertical="center"/>
    </xf>
    <xf numFmtId="0" fontId="11" fillId="0" borderId="0" xfId="0" applyFont="1" applyBorder="1" applyAlignment="1">
      <alignment horizontal="left" vertical="top" wrapText="1"/>
    </xf>
    <xf numFmtId="0" fontId="4" fillId="0" borderId="3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53" xfId="0" applyFont="1" applyFill="1" applyBorder="1" applyAlignment="1">
      <alignment horizontal="center" vertical="top" wrapText="1"/>
    </xf>
    <xf numFmtId="0" fontId="4" fillId="0" borderId="54" xfId="0" applyFont="1" applyFill="1" applyBorder="1" applyAlignment="1">
      <alignment horizontal="center" vertical="top" wrapText="1"/>
    </xf>
    <xf numFmtId="0" fontId="4" fillId="0" borderId="70"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9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11" fillId="0" borderId="0" xfId="0" applyNumberFormat="1" applyFont="1" applyBorder="1" applyAlignment="1" applyProtection="1">
      <alignment wrapText="1"/>
    </xf>
    <xf numFmtId="0" fontId="3" fillId="0" borderId="0" xfId="0" applyFont="1" applyAlignment="1" applyProtection="1">
      <alignment wrapText="1"/>
    </xf>
    <xf numFmtId="0" fontId="4" fillId="0" borderId="36"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2" fillId="0" borderId="52" xfId="0" applyFont="1" applyBorder="1" applyAlignment="1" applyProtection="1">
      <alignment horizontal="justify" wrapText="1"/>
    </xf>
    <xf numFmtId="0" fontId="0" fillId="0" borderId="54" xfId="0" applyBorder="1" applyAlignment="1">
      <alignment horizontal="justify" wrapText="1"/>
    </xf>
    <xf numFmtId="0" fontId="32" fillId="0" borderId="12" xfId="0" applyFont="1" applyFill="1" applyBorder="1" applyAlignment="1" applyProtection="1">
      <alignment horizontal="justify" wrapText="1"/>
    </xf>
    <xf numFmtId="0" fontId="0" fillId="0" borderId="14" xfId="0" applyFill="1" applyBorder="1" applyAlignment="1">
      <alignment horizontal="justify" wrapText="1"/>
    </xf>
    <xf numFmtId="0" fontId="27" fillId="0" borderId="52" xfId="0" applyFont="1" applyBorder="1" applyAlignment="1" applyProtection="1">
      <alignment horizontal="justify" wrapText="1"/>
    </xf>
    <xf numFmtId="0" fontId="32" fillId="0" borderId="33" xfId="0" applyFont="1" applyFill="1" applyBorder="1" applyAlignment="1" applyProtection="1">
      <alignment horizontal="justify" wrapText="1"/>
    </xf>
    <xf numFmtId="0" fontId="0" fillId="0" borderId="35" xfId="0" applyFill="1" applyBorder="1" applyAlignment="1">
      <alignment horizontal="justify" wrapText="1"/>
    </xf>
    <xf numFmtId="0" fontId="27" fillId="0" borderId="102" xfId="0" applyFont="1" applyBorder="1" applyAlignment="1" applyProtection="1">
      <alignment horizontal="justify" wrapText="1"/>
    </xf>
    <xf numFmtId="0" fontId="0" fillId="0" borderId="103" xfId="0" applyBorder="1" applyAlignment="1">
      <alignment horizontal="justify" wrapText="1"/>
    </xf>
    <xf numFmtId="0" fontId="25" fillId="0" borderId="104" xfId="0" applyFont="1" applyBorder="1" applyAlignment="1" applyProtection="1">
      <alignment horizontal="justify" vertical="center" wrapText="1"/>
    </xf>
    <xf numFmtId="0" fontId="26" fillId="0" borderId="105" xfId="0" applyFont="1" applyBorder="1" applyAlignment="1">
      <alignment horizontal="justify" vertical="center" wrapText="1"/>
    </xf>
    <xf numFmtId="0" fontId="27" fillId="0" borderId="104" xfId="0" applyFont="1" applyBorder="1" applyAlignment="1" applyProtection="1">
      <alignment horizontal="justify" vertical="center" wrapText="1"/>
    </xf>
    <xf numFmtId="0" fontId="0" fillId="0" borderId="105" xfId="0" applyBorder="1" applyAlignment="1">
      <alignment horizontal="justify" vertical="center" wrapText="1"/>
    </xf>
    <xf numFmtId="0" fontId="27" fillId="0" borderId="0" xfId="0" applyFont="1" applyBorder="1" applyAlignment="1" applyProtection="1">
      <alignment horizontal="justify" vertical="top" wrapText="1"/>
    </xf>
    <xf numFmtId="0" fontId="30"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31" fillId="0" borderId="0" xfId="0" applyFont="1" applyBorder="1" applyAlignment="1" applyProtection="1">
      <alignment horizontal="justify" vertical="top" wrapText="1"/>
    </xf>
    <xf numFmtId="0" fontId="25" fillId="0" borderId="99" xfId="0" applyFont="1" applyBorder="1" applyAlignment="1" applyProtection="1">
      <alignment horizontal="justify" vertical="center" wrapText="1"/>
    </xf>
    <xf numFmtId="0" fontId="26" fillId="0" borderId="99" xfId="0" applyFont="1" applyBorder="1" applyAlignment="1">
      <alignment horizontal="justify" vertical="center" wrapText="1"/>
    </xf>
    <xf numFmtId="0" fontId="25" fillId="0" borderId="100" xfId="0" applyFont="1" applyBorder="1" applyAlignment="1" applyProtection="1">
      <alignment horizontal="justify" vertical="center"/>
    </xf>
    <xf numFmtId="0" fontId="0" fillId="0" borderId="101" xfId="0" applyBorder="1" applyAlignment="1">
      <alignment horizontal="justify" vertical="center"/>
    </xf>
    <xf numFmtId="0" fontId="27" fillId="0" borderId="100" xfId="0" applyFont="1" applyBorder="1" applyAlignment="1" applyProtection="1">
      <alignment horizontal="justify" vertical="center" wrapText="1"/>
    </xf>
    <xf numFmtId="0" fontId="0" fillId="0" borderId="101" xfId="0" applyBorder="1" applyAlignment="1">
      <alignment horizontal="justify" vertical="center" wrapText="1"/>
    </xf>
    <xf numFmtId="0" fontId="29" fillId="4" borderId="14" xfId="7" applyFill="1" applyBorder="1" applyAlignment="1" applyProtection="1">
      <alignment horizontal="left" vertical="top" wrapText="1"/>
      <protection locked="0"/>
    </xf>
    <xf numFmtId="0" fontId="31" fillId="2" borderId="54" xfId="0" applyNumberFormat="1" applyFont="1" applyFill="1" applyBorder="1" applyAlignment="1" applyProtection="1">
      <alignment horizontal="justify" wrapText="1"/>
      <protection locked="0"/>
    </xf>
    <xf numFmtId="0" fontId="31" fillId="2" borderId="54" xfId="0" quotePrefix="1" applyNumberFormat="1" applyFont="1" applyFill="1" applyBorder="1" applyAlignment="1" applyProtection="1">
      <alignment horizontal="justify" wrapText="1"/>
      <protection locked="0"/>
    </xf>
    <xf numFmtId="0" fontId="29" fillId="2" borderId="54" xfId="7" applyNumberFormat="1" applyFill="1" applyBorder="1" applyAlignment="1" applyProtection="1">
      <alignment horizontal="justify" wrapText="1"/>
      <protection locked="0"/>
    </xf>
    <xf numFmtId="0" fontId="34" fillId="3" borderId="0" xfId="0" applyFont="1" applyFill="1" applyProtection="1"/>
    <xf numFmtId="0" fontId="34" fillId="0" borderId="0" xfId="0" applyFont="1" applyProtection="1"/>
    <xf numFmtId="0" fontId="35" fillId="0" borderId="0" xfId="0" applyFont="1" applyProtection="1"/>
    <xf numFmtId="0" fontId="35" fillId="3" borderId="0" xfId="0" applyFont="1" applyFill="1" applyProtection="1"/>
    <xf numFmtId="0" fontId="36" fillId="11" borderId="57" xfId="0" applyFont="1" applyFill="1" applyBorder="1" applyProtection="1">
      <protection locked="0"/>
    </xf>
    <xf numFmtId="0" fontId="35" fillId="11" borderId="0" xfId="0" applyFont="1" applyFill="1" applyAlignment="1" applyProtection="1">
      <alignment horizontal="left" indent="1"/>
      <protection locked="0"/>
    </xf>
    <xf numFmtId="0" fontId="24" fillId="0" borderId="0" xfId="0" applyFont="1" applyFill="1" applyBorder="1"/>
    <xf numFmtId="0" fontId="24" fillId="0" borderId="0" xfId="0" applyFont="1" applyFill="1" applyBorder="1" applyProtection="1">
      <protection locked="0"/>
    </xf>
    <xf numFmtId="0" fontId="24" fillId="0" borderId="0" xfId="0" applyFont="1" applyFill="1" applyBorder="1" applyProtection="1"/>
    <xf numFmtId="0" fontId="37" fillId="0" borderId="0" xfId="0" applyFont="1" applyBorder="1" applyAlignment="1">
      <alignment wrapText="1"/>
    </xf>
    <xf numFmtId="0" fontId="3" fillId="0" borderId="0" xfId="0" applyNumberFormat="1" applyFont="1" applyBorder="1" applyProtection="1"/>
    <xf numFmtId="0" fontId="3" fillId="0" borderId="0" xfId="0" applyFont="1" applyBorder="1" applyAlignment="1" applyProtection="1">
      <alignment vertical="center"/>
    </xf>
    <xf numFmtId="0" fontId="3" fillId="0" borderId="0" xfId="0" applyFont="1" applyBorder="1" applyProtection="1"/>
    <xf numFmtId="0" fontId="38" fillId="0" borderId="0" xfId="0" applyFont="1" applyFill="1" applyBorder="1" applyProtection="1"/>
    <xf numFmtId="0" fontId="39" fillId="0" borderId="0" xfId="7" applyFont="1" applyBorder="1" applyAlignment="1" applyProtection="1">
      <alignment vertical="center"/>
    </xf>
    <xf numFmtId="0" fontId="39" fillId="0" borderId="0" xfId="7" applyFont="1" applyBorder="1" applyAlignment="1" applyProtection="1"/>
    <xf numFmtId="0" fontId="12" fillId="0" borderId="0" xfId="8"/>
  </cellXfs>
  <cellStyles count="9">
    <cellStyle name="Comma" xfId="1" builtinId="3"/>
    <cellStyle name="Comma 3" xfId="3"/>
    <cellStyle name="Hyperlink" xfId="7" builtinId="8"/>
    <cellStyle name="Hyperlink_AppA_Muncde_2010" xfId="6"/>
    <cellStyle name="Hyperlink_Bills" xfId="5"/>
    <cellStyle name="Normal" xfId="0" builtinId="0"/>
    <cellStyle name="Normal_Final cover - LG Reporting" xfId="8"/>
    <cellStyle name="Percent" xfId="2" builtinId="5"/>
    <cellStyle name="Percent 10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hyperlink" Target="http://mfma.treasury.gov.za/Circulars/Pages/default.aspx" TargetMode="External"/><Relationship Id="rId7" Type="http://schemas.openxmlformats.org/officeDocument/2006/relationships/hyperlink" Target="http://mfma.treasury.gov.za/MFMA/Circulars/Circular%2051/MFMA%20Circular%20No%2051%20-%20Municipal%20Budget%20Circular%20for%20the%20201011%20MTREF.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MFMA/Regulations%20and%20Gazettes/Municipal%20Budget%20and%20Reporting%20Regulations/Version%20of%20formats%20to%20be%20used%20for%20201011%20tabled%20and%20approved%20budgets/Budget%20Format%20Guidelines%2024022010.pdf" TargetMode="External"/><Relationship Id="rId5" Type="http://schemas.openxmlformats.org/officeDocument/2006/relationships/hyperlink" Target="http://mfma.treasury.gov.za/MFMA/Circulars/Circular%2048/MFMA%20Circular%20No%2048%20-%20Municipal%20Budget%20Circular%20for%20the%20200910%20MTREF%20-%202%20March%202009.pdf" TargetMode="External"/><Relationship Id="rId4" Type="http://schemas.openxmlformats.org/officeDocument/2006/relationships/hyperlink" Target="http://mfma.treasury.gov.za/Return_Forms/Pages/default.aspx"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2" name="Group 316"/>
        <xdr:cNvGrpSpPr>
          <a:grpSpLocks/>
        </xdr:cNvGrpSpPr>
      </xdr:nvGrpSpPr>
      <xdr:grpSpPr bwMode="auto">
        <a:xfrm>
          <a:off x="0" y="0"/>
          <a:ext cx="8601075" cy="6400800"/>
          <a:chOff x="0" y="0"/>
          <a:chExt cx="791" cy="672"/>
        </a:xfrm>
      </xdr:grpSpPr>
      <xdr:grpSp>
        <xdr:nvGrpSpPr>
          <xdr:cNvPr id="3" name="Group 11"/>
          <xdr:cNvGrpSpPr>
            <a:grpSpLocks/>
          </xdr:cNvGrpSpPr>
        </xdr:nvGrpSpPr>
        <xdr:grpSpPr bwMode="auto">
          <a:xfrm>
            <a:off x="0" y="0"/>
            <a:ext cx="791" cy="672"/>
            <a:chOff x="0" y="0"/>
            <a:chExt cx="791" cy="672"/>
          </a:xfrm>
        </xdr:grpSpPr>
        <xdr:grpSp>
          <xdr:nvGrpSpPr>
            <xdr:cNvPr id="5" name="Group 12"/>
            <xdr:cNvGrpSpPr>
              <a:grpSpLocks/>
            </xdr:cNvGrpSpPr>
          </xdr:nvGrpSpPr>
          <xdr:grpSpPr bwMode="auto">
            <a:xfrm>
              <a:off x="0" y="0"/>
              <a:ext cx="791" cy="672"/>
              <a:chOff x="12" y="17"/>
              <a:chExt cx="791" cy="672"/>
            </a:xfrm>
          </xdr:grpSpPr>
          <xdr:pic>
            <xdr:nvPicPr>
              <xdr:cNvPr id="7" name="Picture 13" descr="Untitled-1 copy"/>
              <xdr:cNvPicPr>
                <a:picLocks noChangeAspect="1" noChangeArrowheads="1"/>
              </xdr:cNvPicPr>
            </xdr:nvPicPr>
            <xdr:blipFill>
              <a:blip xmlns:r="http://schemas.openxmlformats.org/officeDocument/2006/relationships" r:embed="rId1"/>
              <a:srcRect/>
              <a:stretch>
                <a:fillRect/>
              </a:stretch>
            </xdr:blipFill>
            <xdr:spPr bwMode="auto">
              <a:xfrm>
                <a:off x="12" y="17"/>
                <a:ext cx="791" cy="672"/>
              </a:xfrm>
              <a:prstGeom prst="rect">
                <a:avLst/>
              </a:prstGeom>
              <a:noFill/>
              <a:ln w="9525">
                <a:noFill/>
                <a:miter lim="800000"/>
                <a:headEnd/>
                <a:tailEnd/>
              </a:ln>
            </xdr:spPr>
          </xdr:pic>
          <xdr:pic>
            <xdr:nvPicPr>
              <xdr:cNvPr id="8" name="Picture 14" descr="1 copy"/>
              <xdr:cNvPicPr>
                <a:picLocks noChangeAspect="1" noChangeArrowheads="1"/>
              </xdr:cNvPicPr>
            </xdr:nvPicPr>
            <xdr:blipFill>
              <a:blip xmlns:r="http://schemas.openxmlformats.org/officeDocument/2006/relationships" r:embed="rId2"/>
              <a:srcRect/>
              <a:stretch>
                <a:fillRect/>
              </a:stretch>
            </xdr:blipFill>
            <xdr:spPr bwMode="auto">
              <a:xfrm>
                <a:off x="23" y="249"/>
                <a:ext cx="770" cy="431"/>
              </a:xfrm>
              <a:prstGeom prst="rect">
                <a:avLst/>
              </a:prstGeom>
              <a:noFill/>
              <a:ln w="9525">
                <a:noFill/>
                <a:miter lim="800000"/>
                <a:headEnd/>
                <a:tailEnd/>
              </a:ln>
            </xdr:spPr>
          </xdr:pic>
          <xdr:grpSp>
            <xdr:nvGrpSpPr>
              <xdr:cNvPr id="9" name="Group 15"/>
              <xdr:cNvGrpSpPr>
                <a:grpSpLocks/>
              </xdr:cNvGrpSpPr>
            </xdr:nvGrpSpPr>
            <xdr:grpSpPr bwMode="auto">
              <a:xfrm>
                <a:off x="416" y="255"/>
                <a:ext cx="367" cy="413"/>
                <a:chOff x="416" y="255"/>
                <a:chExt cx="367" cy="413"/>
              </a:xfrm>
            </xdr:grpSpPr>
            <xdr:pic>
              <xdr:nvPicPr>
                <xdr:cNvPr id="14"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blip>
                <a:srcRect l="3902" t="4648" r="53714" b="11395"/>
                <a:stretch>
                  <a:fillRect/>
                </a:stretch>
              </xdr:blipFill>
              <xdr:spPr bwMode="auto">
                <a:xfrm>
                  <a:off x="416" y="255"/>
                  <a:ext cx="367" cy="413"/>
                </a:xfrm>
                <a:prstGeom prst="rect">
                  <a:avLst/>
                </a:prstGeom>
                <a:noFill/>
                <a:ln w="9525">
                  <a:noFill/>
                  <a:miter lim="800000"/>
                  <a:headEnd/>
                  <a:tailEnd/>
                </a:ln>
              </xdr:spPr>
            </xdr:pic>
            <xdr:grpSp>
              <xdr:nvGrpSpPr>
                <xdr:cNvPr id="15" name="Group 17"/>
                <xdr:cNvGrpSpPr>
                  <a:grpSpLocks/>
                </xdr:cNvGrpSpPr>
              </xdr:nvGrpSpPr>
              <xdr:grpSpPr bwMode="auto">
                <a:xfrm>
                  <a:off x="432" y="264"/>
                  <a:ext cx="286" cy="128"/>
                  <a:chOff x="426" y="263"/>
                  <a:chExt cx="290" cy="130"/>
                </a:xfrm>
              </xdr:grpSpPr>
              <xdr:pic>
                <xdr:nvPicPr>
                  <xdr:cNvPr id="17" name="Picture 52" descr="Letter Head"/>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blip>
                  <a:srcRect l="7806" t="23810" r="4646" b="24339"/>
                  <a:stretch>
                    <a:fillRect/>
                  </a:stretch>
                </xdr:blipFill>
                <xdr:spPr bwMode="auto">
                  <a:xfrm>
                    <a:off x="426" y="263"/>
                    <a:ext cx="290" cy="130"/>
                  </a:xfrm>
                  <a:prstGeom prst="rect">
                    <a:avLst/>
                  </a:prstGeom>
                  <a:noFill/>
                  <a:ln w="9525">
                    <a:noFill/>
                    <a:miter lim="800000"/>
                    <a:headEnd/>
                    <a:tailEnd/>
                  </a:ln>
                </xdr:spPr>
              </xdr:pic>
              <xdr:sp macro="" textlink="">
                <xdr:nvSpPr>
                  <xdr:cNvPr id="18" name="Line 53"/>
                  <xdr:cNvSpPr>
                    <a:spLocks noChangeShapeType="1"/>
                  </xdr:cNvSpPr>
                </xdr:nvSpPr>
                <xdr:spPr bwMode="auto">
                  <a:xfrm>
                    <a:off x="515" y="325"/>
                    <a:ext cx="187" cy="0"/>
                  </a:xfrm>
                  <a:prstGeom prst="line">
                    <a:avLst/>
                  </a:prstGeom>
                  <a:noFill/>
                  <a:ln w="12700">
                    <a:solidFill>
                      <a:srgbClr val="000000"/>
                    </a:solidFill>
                    <a:round/>
                    <a:headEnd/>
                    <a:tailEnd/>
                  </a:ln>
                </xdr:spPr>
              </xdr:sp>
            </xdr:grpSp>
            <xdr:sp macro="" textlink="">
              <xdr:nvSpPr>
                <xdr:cNvPr id="16" name="Text Box 20"/>
                <xdr:cNvSpPr txBox="1">
                  <a:spLocks noChangeArrowheads="1"/>
                </xdr:cNvSpPr>
              </xdr:nvSpPr>
              <xdr:spPr bwMode="auto">
                <a:xfrm>
                  <a:off x="435" y="393"/>
                  <a:ext cx="333" cy="254"/>
                </a:xfrm>
                <a:prstGeom prst="rect">
                  <a:avLst/>
                </a:prstGeom>
                <a:noFill/>
                <a:ln w="9525">
                  <a:noFill/>
                  <a:miter lim="800000"/>
                  <a:headEnd/>
                  <a:tailEnd/>
                </a:ln>
              </xdr:spPr>
              <xdr:txBody>
                <a:bodyPr vertOverflow="clip" wrap="square" lIns="27432" tIns="27432" rIns="0" bIns="0" anchor="t" upright="1"/>
                <a:lstStyle/>
                <a:p>
                  <a:pPr algn="l" rtl="1">
                    <a:defRPr sz="1000"/>
                  </a:pPr>
                  <a:endParaRPr lang="en-US" sz="1200" b="1" i="0" u="sng" strike="noStrike">
                    <a:solidFill>
                      <a:srgbClr val="000000"/>
                    </a:solidFill>
                    <a:latin typeface="Calibri"/>
                  </a:endParaRPr>
                </a:p>
                <a:p>
                  <a:pPr algn="l" rtl="1">
                    <a:defRPr sz="1000"/>
                  </a:pPr>
                  <a:r>
                    <a:rPr lang="en-US" sz="1200" b="1" i="0" u="sng" strike="noStrike">
                      <a:solidFill>
                        <a:srgbClr val="000000"/>
                      </a:solidFill>
                      <a:latin typeface="Calibri"/>
                    </a:rPr>
                    <a:t>Contact details:</a:t>
                  </a:r>
                  <a:endParaRPr lang="en-US" sz="1200" b="0" i="0" strike="noStrike">
                    <a:solidFill>
                      <a:srgbClr val="000000"/>
                    </a:solidFill>
                    <a:latin typeface="Calibri"/>
                  </a:endParaRPr>
                </a:p>
                <a:p>
                  <a:pPr algn="l" rtl="1">
                    <a:defRPr sz="1000"/>
                  </a:pPr>
                  <a:endParaRPr lang="en-US" sz="1200" b="0" i="0" strike="noStrike">
                    <a:solidFill>
                      <a:srgbClr val="000000"/>
                    </a:solidFill>
                    <a:latin typeface="Calibri"/>
                  </a:endParaRPr>
                </a:p>
                <a:p>
                  <a:pPr algn="l" rtl="1">
                    <a:defRPr sz="1000"/>
                  </a:pPr>
                  <a:r>
                    <a:rPr lang="en-US" sz="1000" b="0" i="0" strike="noStrike">
                      <a:solidFill>
                        <a:srgbClr val="000000"/>
                      </a:solidFill>
                      <a:latin typeface="Calibri"/>
                    </a:rPr>
                    <a:t>Technical enquiries to the MFMA Helpline at:</a:t>
                  </a:r>
                </a:p>
                <a:p>
                  <a:pPr algn="l" rtl="1">
                    <a:defRPr sz="1000"/>
                  </a:pPr>
                  <a:r>
                    <a:rPr lang="en-US" sz="1000" b="0" i="0" strike="noStrike">
                      <a:solidFill>
                        <a:srgbClr val="000000"/>
                      </a:solidFill>
                      <a:latin typeface="Calibri"/>
                    </a:rPr>
                    <a:t>mfma@treasury.gov.za</a:t>
                  </a:r>
                </a:p>
                <a:p>
                  <a:pPr algn="l" rtl="1">
                    <a:defRPr sz="1000"/>
                  </a:pPr>
                  <a:endParaRPr lang="en-US" sz="1000" b="0" i="0" strike="noStrike">
                    <a:solidFill>
                      <a:srgbClr val="000000"/>
                    </a:solidFill>
                    <a:latin typeface="Calibri"/>
                  </a:endParaRPr>
                </a:p>
                <a:p>
                  <a:pPr algn="l" rtl="1">
                    <a:defRPr sz="1000"/>
                  </a:pPr>
                  <a:r>
                    <a:rPr lang="en-US" sz="1000" b="0" i="0" strike="noStrike">
                      <a:solidFill>
                        <a:srgbClr val="000000"/>
                      </a:solidFill>
                      <a:latin typeface="Calibri"/>
                    </a:rPr>
                    <a:t>Data submission enquiries:</a:t>
                  </a:r>
                </a:p>
                <a:p>
                  <a:pPr algn="l" rtl="1">
                    <a:defRPr sz="1000"/>
                  </a:pPr>
                  <a:r>
                    <a:rPr lang="en-US" sz="1000" b="0" i="0" strike="noStrike">
                      <a:solidFill>
                        <a:srgbClr val="000000"/>
                      </a:solidFill>
                      <a:latin typeface="Calibri"/>
                    </a:rPr>
                    <a:t>Elsabé Rossouw </a:t>
                  </a:r>
                </a:p>
                <a:p>
                  <a:pPr algn="l" rtl="1">
                    <a:defRPr sz="1000"/>
                  </a:pPr>
                  <a:r>
                    <a:rPr lang="en-US" sz="1000" b="0" i="0" strike="noStrike">
                      <a:solidFill>
                        <a:srgbClr val="000000"/>
                      </a:solidFill>
                      <a:latin typeface="Calibri"/>
                    </a:rPr>
                    <a:t>National Treasury </a:t>
                  </a:r>
                </a:p>
                <a:p>
                  <a:pPr algn="l" rtl="1">
                    <a:defRPr sz="1000"/>
                  </a:pPr>
                  <a:r>
                    <a:rPr lang="en-US" sz="1000" b="0" i="0" strike="noStrike">
                      <a:solidFill>
                        <a:srgbClr val="000000"/>
                      </a:solidFill>
                      <a:latin typeface="Calibri"/>
                    </a:rPr>
                    <a:t>Tel: (012) 315-5534 </a:t>
                  </a:r>
                </a:p>
                <a:p>
                  <a:pPr algn="l" rtl="1">
                    <a:defRPr sz="1000"/>
                  </a:pPr>
                  <a:r>
                    <a:rPr lang="en-US" sz="1000" b="0" i="0" strike="noStrike">
                      <a:solidFill>
                        <a:srgbClr val="000000"/>
                      </a:solidFill>
                      <a:latin typeface="Calibri"/>
                    </a:rPr>
                    <a:t>Electronic documents: lgdocuments@treasury.gov.za</a:t>
                  </a:r>
                </a:p>
                <a:p>
                  <a:pPr algn="l" rtl="1">
                    <a:defRPr sz="1000"/>
                  </a:pPr>
                  <a:r>
                    <a:rPr lang="en-US" sz="1000" b="0" i="0" strike="noStrike">
                      <a:solidFill>
                        <a:srgbClr val="000000"/>
                      </a:solidFill>
                      <a:latin typeface="Calibri"/>
                    </a:rPr>
                    <a:t>Queries on formats: lgdataqueries@treasury.gov.za</a:t>
                  </a:r>
                </a:p>
                <a:p>
                  <a:pPr algn="l" rtl="1">
                    <a:defRPr sz="1000"/>
                  </a:pPr>
                  <a:endParaRPr lang="en-US" sz="1000" b="0" i="0" strike="noStrike">
                    <a:solidFill>
                      <a:srgbClr val="000000"/>
                    </a:solidFill>
                    <a:latin typeface="Calibri"/>
                  </a:endParaRPr>
                </a:p>
              </xdr:txBody>
            </xdr:sp>
          </xdr:grpSp>
          <xdr:grpSp>
            <xdr:nvGrpSpPr>
              <xdr:cNvPr id="10" name="Group 21"/>
              <xdr:cNvGrpSpPr>
                <a:grpSpLocks/>
              </xdr:cNvGrpSpPr>
            </xdr:nvGrpSpPr>
            <xdr:grpSpPr bwMode="auto">
              <a:xfrm>
                <a:off x="76" y="364"/>
                <a:ext cx="289" cy="256"/>
                <a:chOff x="76" y="364"/>
                <a:chExt cx="289" cy="256"/>
              </a:xfrm>
            </xdr:grpSpPr>
            <xdr:pic>
              <xdr:nvPicPr>
                <xdr:cNvPr id="11" name="Picture 22" descr="J1c"/>
                <xdr:cNvPicPr>
                  <a:picLocks noChangeAspect="1" noChangeArrowheads="1"/>
                </xdr:cNvPicPr>
              </xdr:nvPicPr>
              <xdr:blipFill>
                <a:blip xmlns:r="http://schemas.openxmlformats.org/officeDocument/2006/relationships" r:embed="rId5"/>
                <a:srcRect/>
                <a:stretch>
                  <a:fillRect/>
                </a:stretch>
              </xdr:blipFill>
              <xdr:spPr bwMode="auto">
                <a:xfrm>
                  <a:off x="76" y="364"/>
                  <a:ext cx="289" cy="84"/>
                </a:xfrm>
                <a:prstGeom prst="rect">
                  <a:avLst/>
                </a:prstGeom>
                <a:noFill/>
                <a:ln w="9525">
                  <a:noFill/>
                  <a:miter lim="800000"/>
                  <a:headEnd/>
                  <a:tailEnd/>
                </a:ln>
              </xdr:spPr>
            </xdr:pic>
            <xdr:pic>
              <xdr:nvPicPr>
                <xdr:cNvPr id="12" name="Picture 23" descr="J1a"/>
                <xdr:cNvPicPr>
                  <a:picLocks noChangeAspect="1" noChangeArrowheads="1"/>
                </xdr:cNvPicPr>
              </xdr:nvPicPr>
              <xdr:blipFill>
                <a:blip xmlns:r="http://schemas.openxmlformats.org/officeDocument/2006/relationships" r:embed="rId6"/>
                <a:srcRect/>
                <a:stretch>
                  <a:fillRect/>
                </a:stretch>
              </xdr:blipFill>
              <xdr:spPr bwMode="auto">
                <a:xfrm>
                  <a:off x="76" y="536"/>
                  <a:ext cx="289" cy="84"/>
                </a:xfrm>
                <a:prstGeom prst="rect">
                  <a:avLst/>
                </a:prstGeom>
                <a:noFill/>
                <a:ln w="9525">
                  <a:noFill/>
                  <a:miter lim="800000"/>
                  <a:headEnd/>
                  <a:tailEnd/>
                </a:ln>
              </xdr:spPr>
            </xdr:pic>
            <xdr:pic>
              <xdr:nvPicPr>
                <xdr:cNvPr id="13" name="Picture 24" descr="J1b"/>
                <xdr:cNvPicPr>
                  <a:picLocks noChangeAspect="1" noChangeArrowheads="1"/>
                </xdr:cNvPicPr>
              </xdr:nvPicPr>
              <xdr:blipFill>
                <a:blip xmlns:r="http://schemas.openxmlformats.org/officeDocument/2006/relationships" r:embed="rId7"/>
                <a:srcRect/>
                <a:stretch>
                  <a:fillRect/>
                </a:stretch>
              </xdr:blipFill>
              <xdr:spPr bwMode="auto">
                <a:xfrm>
                  <a:off x="76" y="450"/>
                  <a:ext cx="289" cy="84"/>
                </a:xfrm>
                <a:prstGeom prst="rect">
                  <a:avLst/>
                </a:prstGeom>
                <a:noFill/>
                <a:ln w="9525">
                  <a:noFill/>
                  <a:miter lim="800000"/>
                  <a:headEnd/>
                  <a:tailEnd/>
                </a:ln>
              </xdr:spPr>
            </xdr:pic>
          </xdr:grpSp>
        </xdr:grpSp>
        <xdr:pic>
          <xdr:nvPicPr>
            <xdr:cNvPr id="6" name="Picture 25" descr="A1 light"/>
            <xdr:cNvPicPr>
              <a:picLocks noChangeAspect="1" noChangeArrowheads="1"/>
            </xdr:cNvPicPr>
          </xdr:nvPicPr>
          <xdr:blipFill>
            <a:blip xmlns:r="http://schemas.openxmlformats.org/officeDocument/2006/relationships" r:embed="rId8"/>
            <a:srcRect/>
            <a:stretch>
              <a:fillRect/>
            </a:stretch>
          </xdr:blipFill>
          <xdr:spPr bwMode="auto">
            <a:xfrm>
              <a:off x="11" y="11"/>
              <a:ext cx="770" cy="215"/>
            </a:xfrm>
            <a:prstGeom prst="rect">
              <a:avLst/>
            </a:prstGeom>
            <a:noFill/>
            <a:ln w="9525">
              <a:noFill/>
              <a:miter lim="800000"/>
              <a:headEnd/>
              <a:tailEnd/>
            </a:ln>
          </xdr:spPr>
        </xdr:pic>
      </xdr:grpSp>
      <xdr:sp macro="" textlink="">
        <xdr:nvSpPr>
          <xdr:cNvPr id="4" name="Text Box 313"/>
          <xdr:cNvSpPr txBox="1">
            <a:spLocks noChangeArrowheads="1"/>
          </xdr:cNvSpPr>
        </xdr:nvSpPr>
        <xdr:spPr bwMode="auto">
          <a:xfrm>
            <a:off x="666" y="196"/>
            <a:ext cx="109" cy="18"/>
          </a:xfrm>
          <a:prstGeom prst="rect">
            <a:avLst/>
          </a:prstGeom>
          <a:noFill/>
          <a:ln>
            <a:noFill/>
          </a:ln>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Version 2.3.</a:t>
            </a:r>
          </a:p>
        </xdr:txBody>
      </xdr:sp>
    </xdr:grpSp>
    <xdr:clientData/>
  </xdr:twoCellAnchor>
  <xdr:twoCellAnchor>
    <xdr:from>
      <xdr:col>1</xdr:col>
      <xdr:colOff>85725</xdr:colOff>
      <xdr:row>15</xdr:row>
      <xdr:rowOff>152400</xdr:rowOff>
    </xdr:from>
    <xdr:to>
      <xdr:col>4</xdr:col>
      <xdr:colOff>485775</xdr:colOff>
      <xdr:row>19</xdr:row>
      <xdr:rowOff>0</xdr:rowOff>
    </xdr:to>
    <xdr:sp macro="[4]!GoToInstructions" textlink="">
      <xdr:nvSpPr>
        <xdr:cNvPr id="19" name="Text Box 26"/>
        <xdr:cNvSpPr txBox="1">
          <a:spLocks noChangeArrowheads="1"/>
        </xdr:cNvSpPr>
      </xdr:nvSpPr>
      <xdr:spPr bwMode="auto">
        <a:xfrm>
          <a:off x="619125" y="2581275"/>
          <a:ext cx="200025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Click for Instructions!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419100</xdr:colOff>
      <xdr:row>46</xdr:row>
      <xdr:rowOff>66675</xdr:rowOff>
    </xdr:to>
    <xdr:pic>
      <xdr:nvPicPr>
        <xdr:cNvPr id="2" name="Picture 3" descr="Untitled-1 copy"/>
        <xdr:cNvPicPr>
          <a:picLocks noChangeAspect="1" noChangeArrowheads="1"/>
        </xdr:cNvPicPr>
      </xdr:nvPicPr>
      <xdr:blipFill>
        <a:blip xmlns:r="http://schemas.openxmlformats.org/officeDocument/2006/relationships" r:embed="rId1"/>
        <a:srcRect/>
        <a:stretch>
          <a:fillRect/>
        </a:stretch>
      </xdr:blipFill>
      <xdr:spPr bwMode="auto">
        <a:xfrm>
          <a:off x="0" y="0"/>
          <a:ext cx="7734300" cy="7515225"/>
        </a:xfrm>
        <a:prstGeom prst="rect">
          <a:avLst/>
        </a:prstGeom>
        <a:noFill/>
        <a:ln w="9525">
          <a:noFill/>
          <a:miter lim="800000"/>
          <a:headEnd/>
          <a:tailEnd/>
        </a:ln>
      </xdr:spPr>
    </xdr:pic>
    <xdr:clientData/>
  </xdr:twoCellAnchor>
  <xdr:twoCellAnchor>
    <xdr:from>
      <xdr:col>0</xdr:col>
      <xdr:colOff>171450</xdr:colOff>
      <xdr:row>28</xdr:row>
      <xdr:rowOff>38100</xdr:rowOff>
    </xdr:from>
    <xdr:to>
      <xdr:col>6</xdr:col>
      <xdr:colOff>381000</xdr:colOff>
      <xdr:row>45</xdr:row>
      <xdr:rowOff>66675</xdr:rowOff>
    </xdr:to>
    <xdr:pic>
      <xdr:nvPicPr>
        <xdr:cNvPr id="3" name="Picture 4" descr="1 copy"/>
        <xdr:cNvPicPr>
          <a:picLocks noChangeAspect="1" noChangeArrowheads="1"/>
        </xdr:cNvPicPr>
      </xdr:nvPicPr>
      <xdr:blipFill>
        <a:blip xmlns:r="http://schemas.openxmlformats.org/officeDocument/2006/relationships" r:embed="rId2"/>
        <a:srcRect/>
        <a:stretch>
          <a:fillRect/>
        </a:stretch>
      </xdr:blipFill>
      <xdr:spPr bwMode="auto">
        <a:xfrm>
          <a:off x="171450" y="4572000"/>
          <a:ext cx="3867150" cy="2781300"/>
        </a:xfrm>
        <a:prstGeom prst="rect">
          <a:avLst/>
        </a:prstGeom>
        <a:noFill/>
        <a:ln w="9525">
          <a:noFill/>
          <a:miter lim="800000"/>
          <a:headEnd/>
          <a:tailEnd/>
        </a:ln>
      </xdr:spPr>
    </xdr:pic>
    <xdr:clientData/>
  </xdr:twoCellAnchor>
  <xdr:twoCellAnchor>
    <xdr:from>
      <xdr:col>7</xdr:col>
      <xdr:colOff>66675</xdr:colOff>
      <xdr:row>24</xdr:row>
      <xdr:rowOff>104775</xdr:rowOff>
    </xdr:from>
    <xdr:to>
      <xdr:col>11</xdr:col>
      <xdr:colOff>561975</xdr:colOff>
      <xdr:row>27</xdr:row>
      <xdr:rowOff>114300</xdr:rowOff>
    </xdr:to>
    <xdr:sp macro="[4]!GoToOrgstructure" textlink="">
      <xdr:nvSpPr>
        <xdr:cNvPr id="4"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123825</xdr:rowOff>
    </xdr:from>
    <xdr:to>
      <xdr:col>11</xdr:col>
      <xdr:colOff>552450</xdr:colOff>
      <xdr:row>3</xdr:row>
      <xdr:rowOff>133350</xdr:rowOff>
    </xdr:to>
    <xdr:sp macro="" textlink="">
      <xdr:nvSpPr>
        <xdr:cNvPr id="5"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209550</xdr:colOff>
      <xdr:row>28</xdr:row>
      <xdr:rowOff>66675</xdr:rowOff>
    </xdr:from>
    <xdr:to>
      <xdr:col>6</xdr:col>
      <xdr:colOff>342900</xdr:colOff>
      <xdr:row>31</xdr:row>
      <xdr:rowOff>114300</xdr:rowOff>
    </xdr:to>
    <xdr:sp macro="" textlink="">
      <xdr:nvSpPr>
        <xdr:cNvPr id="6" name="Text Box 18"/>
        <xdr:cNvSpPr txBox="1">
          <a:spLocks noChangeArrowheads="1"/>
        </xdr:cNvSpPr>
      </xdr:nvSpPr>
      <xdr:spPr bwMode="auto">
        <a:xfrm>
          <a:off x="209550" y="4600575"/>
          <a:ext cx="3790950" cy="533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7"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xdr:from>
      <xdr:col>0</xdr:col>
      <xdr:colOff>161925</xdr:colOff>
      <xdr:row>14</xdr:row>
      <xdr:rowOff>85725</xdr:rowOff>
    </xdr:from>
    <xdr:to>
      <xdr:col>5</xdr:col>
      <xdr:colOff>47625</xdr:colOff>
      <xdr:row>17</xdr:row>
      <xdr:rowOff>95250</xdr:rowOff>
    </xdr:to>
    <xdr:sp macro="" textlink="">
      <xdr:nvSpPr>
        <xdr:cNvPr id="8" name="Text Box 22"/>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14</xdr:row>
      <xdr:rowOff>85725</xdr:rowOff>
    </xdr:from>
    <xdr:to>
      <xdr:col>9</xdr:col>
      <xdr:colOff>476250</xdr:colOff>
      <xdr:row>17</xdr:row>
      <xdr:rowOff>95250</xdr:rowOff>
    </xdr:to>
    <xdr:sp macro="" textlink="">
      <xdr:nvSpPr>
        <xdr:cNvPr id="9" name="Text Box 24"/>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161925</xdr:colOff>
      <xdr:row>17</xdr:row>
      <xdr:rowOff>57150</xdr:rowOff>
    </xdr:from>
    <xdr:to>
      <xdr:col>5</xdr:col>
      <xdr:colOff>47625</xdr:colOff>
      <xdr:row>20</xdr:row>
      <xdr:rowOff>66675</xdr:rowOff>
    </xdr:to>
    <xdr:sp macro="" textlink="">
      <xdr:nvSpPr>
        <xdr:cNvPr id="10"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20</xdr:row>
      <xdr:rowOff>104775</xdr:rowOff>
    </xdr:from>
    <xdr:to>
      <xdr:col>5</xdr:col>
      <xdr:colOff>47625</xdr:colOff>
      <xdr:row>22</xdr:row>
      <xdr:rowOff>152400</xdr:rowOff>
    </xdr:to>
    <xdr:sp macro="" textlink="">
      <xdr:nvSpPr>
        <xdr:cNvPr id="11"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3"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123825</xdr:rowOff>
    </xdr:from>
    <xdr:to>
      <xdr:col>5</xdr:col>
      <xdr:colOff>95250</xdr:colOff>
      <xdr:row>13</xdr:row>
      <xdr:rowOff>114300</xdr:rowOff>
    </xdr:to>
    <xdr:sp macro="" textlink="">
      <xdr:nvSpPr>
        <xdr:cNvPr id="14"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5"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xdr:twoCellAnchor>
    <xdr:from>
      <xdr:col>1</xdr:col>
      <xdr:colOff>142875</xdr:colOff>
      <xdr:row>33</xdr:row>
      <xdr:rowOff>0</xdr:rowOff>
    </xdr:from>
    <xdr:to>
      <xdr:col>5</xdr:col>
      <xdr:colOff>381000</xdr:colOff>
      <xdr:row>34</xdr:row>
      <xdr:rowOff>152399</xdr:rowOff>
    </xdr:to>
    <xdr:sp macro="" textlink="">
      <xdr:nvSpPr>
        <xdr:cNvPr id="16" name="Text Box 233"/>
        <xdr:cNvSpPr txBox="1">
          <a:spLocks noChangeArrowheads="1"/>
        </xdr:cNvSpPr>
      </xdr:nvSpPr>
      <xdr:spPr bwMode="auto">
        <a:xfrm>
          <a:off x="752475" y="5343525"/>
          <a:ext cx="2676525" cy="314324"/>
        </a:xfrm>
        <a:prstGeom prst="rect">
          <a:avLst/>
        </a:prstGeom>
        <a:noFill/>
        <a:ln>
          <a:noFill/>
        </a:ln>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590550</xdr:colOff>
      <xdr:row>39</xdr:row>
      <xdr:rowOff>95250</xdr:rowOff>
    </xdr:from>
    <xdr:to>
      <xdr:col>5</xdr:col>
      <xdr:colOff>571500</xdr:colOff>
      <xdr:row>41</xdr:row>
      <xdr:rowOff>142875</xdr:rowOff>
    </xdr:to>
    <xdr:sp macro="" textlink="">
      <xdr:nvSpPr>
        <xdr:cNvPr id="17" name="Text Box 234"/>
        <xdr:cNvSpPr txBox="1">
          <a:spLocks noChangeArrowheads="1"/>
        </xdr:cNvSpPr>
      </xdr:nvSpPr>
      <xdr:spPr bwMode="auto">
        <a:xfrm>
          <a:off x="590550" y="6410325"/>
          <a:ext cx="3028950" cy="371475"/>
        </a:xfrm>
        <a:prstGeom prst="rect">
          <a:avLst/>
        </a:prstGeom>
        <a:noFill/>
        <a:ln>
          <a:noFill/>
        </a:ln>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381000</xdr:colOff>
      <xdr:row>28</xdr:row>
      <xdr:rowOff>47625</xdr:rowOff>
    </xdr:from>
    <xdr:to>
      <xdr:col>12</xdr:col>
      <xdr:colOff>257175</xdr:colOff>
      <xdr:row>45</xdr:row>
      <xdr:rowOff>66675</xdr:rowOff>
    </xdr:to>
    <xdr:pic>
      <xdr:nvPicPr>
        <xdr:cNvPr id="18" name="Picture 4" descr="1 copy"/>
        <xdr:cNvPicPr>
          <a:picLocks noChangeAspect="1" noChangeArrowheads="1"/>
        </xdr:cNvPicPr>
      </xdr:nvPicPr>
      <xdr:blipFill>
        <a:blip xmlns:r="http://schemas.openxmlformats.org/officeDocument/2006/relationships" r:embed="rId2"/>
        <a:srcRect/>
        <a:stretch>
          <a:fillRect/>
        </a:stretch>
      </xdr:blipFill>
      <xdr:spPr bwMode="auto">
        <a:xfrm>
          <a:off x="4038600" y="4581525"/>
          <a:ext cx="3533775" cy="2771775"/>
        </a:xfrm>
        <a:prstGeom prst="rect">
          <a:avLst/>
        </a:prstGeom>
        <a:noFill/>
        <a:ln w="9525">
          <a:noFill/>
          <a:miter lim="800000"/>
          <a:headEnd/>
          <a:tailEnd/>
        </a:ln>
      </xdr:spPr>
    </xdr:pic>
    <xdr:clientData/>
  </xdr:twoCellAnchor>
  <xdr:twoCellAnchor>
    <xdr:from>
      <xdr:col>6</xdr:col>
      <xdr:colOff>390525</xdr:colOff>
      <xdr:row>28</xdr:row>
      <xdr:rowOff>66675</xdr:rowOff>
    </xdr:from>
    <xdr:to>
      <xdr:col>12</xdr:col>
      <xdr:colOff>209550</xdr:colOff>
      <xdr:row>32</xdr:row>
      <xdr:rowOff>28575</xdr:rowOff>
    </xdr:to>
    <xdr:sp macro="" textlink="">
      <xdr:nvSpPr>
        <xdr:cNvPr id="19" name="Text Box 18"/>
        <xdr:cNvSpPr txBox="1">
          <a:spLocks noChangeArrowheads="1"/>
        </xdr:cNvSpPr>
      </xdr:nvSpPr>
      <xdr:spPr bwMode="auto">
        <a:xfrm>
          <a:off x="4048125" y="4600575"/>
          <a:ext cx="3476625" cy="6096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 documents which </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495300</xdr:colOff>
      <xdr:row>32</xdr:row>
      <xdr:rowOff>133350</xdr:rowOff>
    </xdr:from>
    <xdr:to>
      <xdr:col>10</xdr:col>
      <xdr:colOff>390525</xdr:colOff>
      <xdr:row>35</xdr:row>
      <xdr:rowOff>19050</xdr:rowOff>
    </xdr:to>
    <xdr:sp macro="" textlink="">
      <xdr:nvSpPr>
        <xdr:cNvPr id="20" name="Text Box 233"/>
        <xdr:cNvSpPr txBox="1">
          <a:spLocks noChangeArrowheads="1"/>
        </xdr:cNvSpPr>
      </xdr:nvSpPr>
      <xdr:spPr bwMode="auto">
        <a:xfrm>
          <a:off x="4152900" y="5314950"/>
          <a:ext cx="23336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MFMA Budget Circular 2011/12 </a:t>
          </a:r>
        </a:p>
      </xdr:txBody>
    </xdr:sp>
    <xdr:clientData/>
  </xdr:twoCellAnchor>
  <xdr:twoCellAnchor>
    <xdr:from>
      <xdr:col>6</xdr:col>
      <xdr:colOff>514351</xdr:colOff>
      <xdr:row>37</xdr:row>
      <xdr:rowOff>76200</xdr:rowOff>
    </xdr:from>
    <xdr:to>
      <xdr:col>9</xdr:col>
      <xdr:colOff>304801</xdr:colOff>
      <xdr:row>39</xdr:row>
      <xdr:rowOff>123825</xdr:rowOff>
    </xdr:to>
    <xdr:sp macro="" textlink="">
      <xdr:nvSpPr>
        <xdr:cNvPr id="21" name="Text Box 233"/>
        <xdr:cNvSpPr txBox="1">
          <a:spLocks noChangeArrowheads="1"/>
        </xdr:cNvSpPr>
      </xdr:nvSpPr>
      <xdr:spPr bwMode="auto">
        <a:xfrm>
          <a:off x="4171951" y="6067425"/>
          <a:ext cx="1619250"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MFMA Circular 48 </a:t>
          </a:r>
        </a:p>
      </xdr:txBody>
    </xdr:sp>
    <xdr:clientData/>
  </xdr:twoCellAnchor>
  <xdr:twoCellAnchor>
    <xdr:from>
      <xdr:col>6</xdr:col>
      <xdr:colOff>504825</xdr:colOff>
      <xdr:row>35</xdr:row>
      <xdr:rowOff>19050</xdr:rowOff>
    </xdr:from>
    <xdr:to>
      <xdr:col>10</xdr:col>
      <xdr:colOff>133350</xdr:colOff>
      <xdr:row>37</xdr:row>
      <xdr:rowOff>66675</xdr:rowOff>
    </xdr:to>
    <xdr:sp macro="" textlink="">
      <xdr:nvSpPr>
        <xdr:cNvPr id="22" name="Text Box 233"/>
        <xdr:cNvSpPr txBox="1">
          <a:spLocks noChangeArrowheads="1"/>
        </xdr:cNvSpPr>
      </xdr:nvSpPr>
      <xdr:spPr bwMode="auto">
        <a:xfrm>
          <a:off x="4162425" y="5686425"/>
          <a:ext cx="206692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MBRR Budget Formats Guide </a:t>
          </a:r>
        </a:p>
      </xdr:txBody>
    </xdr:sp>
    <xdr:clientData/>
  </xdr:twoCellAnchor>
  <xdr:twoCellAnchor>
    <xdr:from>
      <xdr:col>6</xdr:col>
      <xdr:colOff>514351</xdr:colOff>
      <xdr:row>39</xdr:row>
      <xdr:rowOff>142875</xdr:rowOff>
    </xdr:from>
    <xdr:to>
      <xdr:col>9</xdr:col>
      <xdr:colOff>114301</xdr:colOff>
      <xdr:row>41</xdr:row>
      <xdr:rowOff>142875</xdr:rowOff>
    </xdr:to>
    <xdr:sp macro="" textlink="">
      <xdr:nvSpPr>
        <xdr:cNvPr id="23" name="Text Box 233"/>
        <xdr:cNvSpPr txBox="1">
          <a:spLocks noChangeArrowheads="1"/>
        </xdr:cNvSpPr>
      </xdr:nvSpPr>
      <xdr:spPr bwMode="auto">
        <a:xfrm>
          <a:off x="4171951" y="6457950"/>
          <a:ext cx="1428750" cy="323850"/>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MFMA</a:t>
          </a:r>
          <a:r>
            <a:rPr lang="en-GB" sz="1400" b="1" i="0" u="sng" strike="noStrike" baseline="0">
              <a:solidFill>
                <a:srgbClr val="FFFFFF"/>
              </a:solidFill>
              <a:latin typeface="Calibri"/>
              <a:cs typeface="Calibri"/>
            </a:rPr>
            <a:t> </a:t>
          </a:r>
          <a:r>
            <a:rPr lang="en-GB" sz="1200" b="1" i="0" u="sng" strike="noStrike" baseline="0">
              <a:solidFill>
                <a:srgbClr val="FFFFFF"/>
              </a:solidFill>
              <a:latin typeface="Calibri"/>
              <a:cs typeface="Calibri"/>
            </a:rPr>
            <a:t>Circular</a:t>
          </a:r>
          <a:r>
            <a:rPr lang="en-GB" sz="1400" b="1" i="0" u="sng" strike="noStrike" baseline="0">
              <a:solidFill>
                <a:srgbClr val="FFFFFF"/>
              </a:solidFill>
              <a:latin typeface="Calibri"/>
              <a:cs typeface="Calibri"/>
            </a:rPr>
            <a:t> 51</a:t>
          </a:r>
        </a:p>
      </xdr:txBody>
    </xdr:sp>
    <xdr:clientData/>
  </xdr:twoCellAnchor>
  <xdr:twoCellAnchor>
    <xdr:from>
      <xdr:col>6</xdr:col>
      <xdr:colOff>514350</xdr:colOff>
      <xdr:row>42</xdr:row>
      <xdr:rowOff>9525</xdr:rowOff>
    </xdr:from>
    <xdr:to>
      <xdr:col>9</xdr:col>
      <xdr:colOff>390525</xdr:colOff>
      <xdr:row>44</xdr:row>
      <xdr:rowOff>57150</xdr:rowOff>
    </xdr:to>
    <xdr:sp macro="" textlink="">
      <xdr:nvSpPr>
        <xdr:cNvPr id="24" name="Text Box 233"/>
        <xdr:cNvSpPr txBox="1">
          <a:spLocks noChangeArrowheads="1"/>
        </xdr:cNvSpPr>
      </xdr:nvSpPr>
      <xdr:spPr bwMode="auto">
        <a:xfrm>
          <a:off x="4171950" y="6810375"/>
          <a:ext cx="1704975" cy="371475"/>
        </a:xfrm>
        <a:prstGeom prst="rect">
          <a:avLst/>
        </a:prstGeom>
        <a:noFill/>
        <a:ln>
          <a:noFill/>
        </a:ln>
        <a:extLst/>
      </xdr:spPr>
      <xdr:txBody>
        <a:bodyPr vertOverflow="clip" wrap="square" lIns="0" tIns="32004" rIns="36576" bIns="32004" anchor="ctr"/>
        <a:lstStyle/>
        <a:p>
          <a:pPr algn="l" rtl="0">
            <a:defRPr sz="1000"/>
          </a:pPr>
          <a:r>
            <a:rPr lang="en-GB" sz="1300" b="1" i="0" u="sng" strike="noStrike" baseline="0">
              <a:solidFill>
                <a:srgbClr val="FFFFFF"/>
              </a:solidFill>
              <a:latin typeface="Calibri"/>
              <a:cs typeface="Calibri"/>
            </a:rPr>
            <a:t>MFMA Return Forms </a:t>
          </a:r>
        </a:p>
      </xdr:txBody>
    </xdr:sp>
    <xdr:clientData/>
  </xdr:twoCellAnchor>
  <xdr:twoCellAnchor>
    <xdr:from>
      <xdr:col>10</xdr:col>
      <xdr:colOff>552451</xdr:colOff>
      <xdr:row>32</xdr:row>
      <xdr:rowOff>142875</xdr:rowOff>
    </xdr:from>
    <xdr:to>
      <xdr:col>12</xdr:col>
      <xdr:colOff>133351</xdr:colOff>
      <xdr:row>35</xdr:row>
      <xdr:rowOff>28575</xdr:rowOff>
    </xdr:to>
    <xdr:sp macro="" textlink="">
      <xdr:nvSpPr>
        <xdr:cNvPr id="25" name="Text Box 233">
          <a:hlinkClick xmlns:r="http://schemas.openxmlformats.org/officeDocument/2006/relationships" r:id="rId3"/>
        </xdr:cNvPr>
        <xdr:cNvSpPr txBox="1">
          <a:spLocks noChangeArrowheads="1"/>
        </xdr:cNvSpPr>
      </xdr:nvSpPr>
      <xdr:spPr bwMode="auto">
        <a:xfrm>
          <a:off x="6648451" y="5324475"/>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571500</xdr:colOff>
      <xdr:row>42</xdr:row>
      <xdr:rowOff>0</xdr:rowOff>
    </xdr:from>
    <xdr:to>
      <xdr:col>12</xdr:col>
      <xdr:colOff>152400</xdr:colOff>
      <xdr:row>44</xdr:row>
      <xdr:rowOff>47625</xdr:rowOff>
    </xdr:to>
    <xdr:sp macro="" textlink="">
      <xdr:nvSpPr>
        <xdr:cNvPr id="26" name="Text Box 233">
          <a:hlinkClick xmlns:r="http://schemas.openxmlformats.org/officeDocument/2006/relationships" r:id="rId4"/>
        </xdr:cNvPr>
        <xdr:cNvSpPr txBox="1">
          <a:spLocks noChangeArrowheads="1"/>
        </xdr:cNvSpPr>
      </xdr:nvSpPr>
      <xdr:spPr bwMode="auto">
        <a:xfrm>
          <a:off x="6667500" y="6800850"/>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552450</xdr:colOff>
      <xdr:row>37</xdr:row>
      <xdr:rowOff>85725</xdr:rowOff>
    </xdr:from>
    <xdr:to>
      <xdr:col>12</xdr:col>
      <xdr:colOff>133350</xdr:colOff>
      <xdr:row>39</xdr:row>
      <xdr:rowOff>133350</xdr:rowOff>
    </xdr:to>
    <xdr:sp macro="" textlink="">
      <xdr:nvSpPr>
        <xdr:cNvPr id="27" name="Text Box 233">
          <a:hlinkClick xmlns:r="http://schemas.openxmlformats.org/officeDocument/2006/relationships" r:id="rId5"/>
        </xdr:cNvPr>
        <xdr:cNvSpPr txBox="1">
          <a:spLocks noChangeArrowheads="1"/>
        </xdr:cNvSpPr>
      </xdr:nvSpPr>
      <xdr:spPr bwMode="auto">
        <a:xfrm>
          <a:off x="6648450" y="6076950"/>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542925</xdr:colOff>
      <xdr:row>35</xdr:row>
      <xdr:rowOff>76200</xdr:rowOff>
    </xdr:from>
    <xdr:to>
      <xdr:col>12</xdr:col>
      <xdr:colOff>123825</xdr:colOff>
      <xdr:row>37</xdr:row>
      <xdr:rowOff>123825</xdr:rowOff>
    </xdr:to>
    <xdr:sp macro="" textlink="">
      <xdr:nvSpPr>
        <xdr:cNvPr id="28" name="Text Box 233">
          <a:hlinkClick xmlns:r="http://schemas.openxmlformats.org/officeDocument/2006/relationships" r:id="rId6"/>
        </xdr:cNvPr>
        <xdr:cNvSpPr txBox="1">
          <a:spLocks noChangeArrowheads="1"/>
        </xdr:cNvSpPr>
      </xdr:nvSpPr>
      <xdr:spPr bwMode="auto">
        <a:xfrm>
          <a:off x="6638925" y="5743575"/>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571500</xdr:colOff>
      <xdr:row>39</xdr:row>
      <xdr:rowOff>152400</xdr:rowOff>
    </xdr:from>
    <xdr:to>
      <xdr:col>12</xdr:col>
      <xdr:colOff>152400</xdr:colOff>
      <xdr:row>42</xdr:row>
      <xdr:rowOff>38100</xdr:rowOff>
    </xdr:to>
    <xdr:sp macro="" textlink="">
      <xdr:nvSpPr>
        <xdr:cNvPr id="29" name="Text Box 233">
          <a:hlinkClick xmlns:r="http://schemas.openxmlformats.org/officeDocument/2006/relationships" r:id="rId7"/>
        </xdr:cNvPr>
        <xdr:cNvSpPr txBox="1">
          <a:spLocks noChangeArrowheads="1"/>
        </xdr:cNvSpPr>
      </xdr:nvSpPr>
      <xdr:spPr bwMode="auto">
        <a:xfrm>
          <a:off x="6667500" y="6467475"/>
          <a:ext cx="800100" cy="371475"/>
        </a:xfrm>
        <a:prstGeom prst="rect">
          <a:avLst/>
        </a:prstGeom>
        <a:noFill/>
        <a:ln>
          <a:noFill/>
        </a:ln>
        <a:extLst/>
      </xdr:spPr>
      <xdr:txBody>
        <a:bodyPr vertOverflow="clip" wrap="square" lIns="0" tIns="32004" rIns="36576" bIns="32004" anchor="ctr"/>
        <a:lstStyle/>
        <a:p>
          <a:pPr algn="r" rtl="0">
            <a:defRPr sz="1000"/>
          </a:pPr>
          <a:r>
            <a:rPr lang="en-GB" sz="1000" b="1" i="0" u="sng" strike="noStrike" baseline="0">
              <a:solidFill>
                <a:srgbClr val="FFFFFF"/>
              </a:solidFill>
              <a:latin typeface="Calibri"/>
              <a:cs typeface="Calibri"/>
            </a:rPr>
            <a:t>Click to view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A1%20Schedule%20-%20Ver%202.3.%20%20-%20Ubuntu%20201112-updated%20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1%20Schedule%20Municipal%20Budget%20-%202010%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1%20Schedule%20-%20Ver%202.3.%20%20-%20Ubuntu%202011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1%20Schedule%20-%20Ver%202.3.%20%20-%20Ubuntu%20201112-updated%20draf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TB"/>
    </sheetNames>
    <sheetDataSet>
      <sheetData sheetId="0"/>
      <sheetData sheetId="1"/>
      <sheetData sheetId="2">
        <row r="2">
          <cell r="B2" t="str">
            <v>2009/10</v>
          </cell>
        </row>
        <row r="3">
          <cell r="B3" t="str">
            <v>2008/9</v>
          </cell>
        </row>
        <row r="4">
          <cell r="B4" t="str">
            <v>2007/8</v>
          </cell>
        </row>
        <row r="5">
          <cell r="B5" t="str">
            <v>Current Year 2010/11</v>
          </cell>
        </row>
        <row r="7">
          <cell r="B7" t="str">
            <v>2011/12 Medium Term Revenue &amp; Expenditure Framework</v>
          </cell>
        </row>
        <row r="9">
          <cell r="B9" t="str">
            <v>Audited Outcome</v>
          </cell>
        </row>
        <row r="12">
          <cell r="B12" t="str">
            <v>Original Budget</v>
          </cell>
        </row>
        <row r="13">
          <cell r="B13" t="str">
            <v>Adjusted Budget</v>
          </cell>
        </row>
        <row r="14">
          <cell r="B14" t="str">
            <v>Full Year Forecast</v>
          </cell>
        </row>
        <row r="15">
          <cell r="B15" t="str">
            <v>Budget Year 2011/12</v>
          </cell>
        </row>
        <row r="16">
          <cell r="B16" t="str">
            <v>Budget Year +1 2012/13</v>
          </cell>
        </row>
        <row r="17">
          <cell r="B17" t="str">
            <v>Budget Year +2 2013/14</v>
          </cell>
        </row>
        <row r="30">
          <cell r="B30" t="str">
            <v>Description</v>
          </cell>
        </row>
        <row r="33">
          <cell r="B33" t="str">
            <v>Ref</v>
          </cell>
        </row>
        <row r="34">
          <cell r="B34" t="str">
            <v>References</v>
          </cell>
        </row>
        <row r="93">
          <cell r="B93" t="str">
            <v>NC071 Ubuntu</v>
          </cell>
        </row>
        <row r="130">
          <cell r="B130" t="str">
            <v>Supporting Table SA20 Reconciliation of transfers, grant receipts and unspent funds</v>
          </cell>
        </row>
      </sheetData>
      <sheetData sheetId="3"/>
      <sheetData sheetId="4"/>
      <sheetData sheetId="5"/>
      <sheetData sheetId="6"/>
      <sheetData sheetId="7"/>
      <sheetData sheetId="8"/>
      <sheetData sheetId="9"/>
      <sheetData sheetId="10"/>
      <sheetData sheetId="11">
        <row r="19">
          <cell r="C19">
            <v>7437817</v>
          </cell>
          <cell r="D19">
            <v>35690775.583800003</v>
          </cell>
          <cell r="E19">
            <v>26974491.153999999</v>
          </cell>
          <cell r="F19">
            <v>16605000</v>
          </cell>
          <cell r="G19">
            <v>16625000</v>
          </cell>
          <cell r="H19">
            <v>18044873</v>
          </cell>
          <cell r="J19">
            <v>18061000</v>
          </cell>
          <cell r="K19">
            <v>20334000</v>
          </cell>
          <cell r="L19">
            <v>37542000</v>
          </cell>
        </row>
      </sheetData>
      <sheetData sheetId="12">
        <row r="70">
          <cell r="C70">
            <v>0</v>
          </cell>
          <cell r="D70">
            <v>0</v>
          </cell>
          <cell r="E70">
            <v>0</v>
          </cell>
          <cell r="F70">
            <v>0</v>
          </cell>
          <cell r="G70">
            <v>0</v>
          </cell>
          <cell r="H70">
            <v>0</v>
          </cell>
          <cell r="J70">
            <v>9488000</v>
          </cell>
          <cell r="K70">
            <v>11537000</v>
          </cell>
          <cell r="L70">
            <v>12171000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7">
          <cell r="A7" t="str">
            <v>National Government:</v>
          </cell>
        </row>
        <row r="43">
          <cell r="C43">
            <v>0</v>
          </cell>
          <cell r="D43">
            <v>0</v>
          </cell>
          <cell r="E43">
            <v>0</v>
          </cell>
          <cell r="G43">
            <v>0</v>
          </cell>
          <cell r="H43">
            <v>0</v>
          </cell>
          <cell r="I43">
            <v>0</v>
          </cell>
          <cell r="J43">
            <v>0</v>
          </cell>
          <cell r="K43">
            <v>0</v>
          </cell>
        </row>
        <row r="45">
          <cell r="C45">
            <v>0</v>
          </cell>
          <cell r="D45">
            <v>0</v>
          </cell>
          <cell r="E45">
            <v>0</v>
          </cell>
          <cell r="F45">
            <v>0</v>
          </cell>
          <cell r="G45">
            <v>0</v>
          </cell>
          <cell r="H45">
            <v>0</v>
          </cell>
          <cell r="I45">
            <v>0</v>
          </cell>
          <cell r="J45">
            <v>0</v>
          </cell>
          <cell r="K45">
            <v>0</v>
          </cell>
        </row>
        <row r="48">
          <cell r="C48">
            <v>0</v>
          </cell>
          <cell r="D48">
            <v>0</v>
          </cell>
          <cell r="E48">
            <v>0</v>
          </cell>
          <cell r="F48">
            <v>0</v>
          </cell>
          <cell r="G48">
            <v>0</v>
          </cell>
          <cell r="H48">
            <v>0</v>
          </cell>
          <cell r="I48">
            <v>0</v>
          </cell>
          <cell r="J48">
            <v>0</v>
          </cell>
          <cell r="K48">
            <v>0</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sheetData sheetId="3"/>
      <sheetData sheetId="4"/>
      <sheetData sheetId="5"/>
      <sheetData sheetId="6">
        <row r="8">
          <cell r="I8">
            <v>16605000</v>
          </cell>
        </row>
      </sheetData>
      <sheetData sheetId="7"/>
      <sheetData sheetId="8"/>
      <sheetData sheetId="9"/>
      <sheetData sheetId="10"/>
      <sheetData sheetId="11">
        <row r="29">
          <cell r="J29">
            <v>8783000</v>
          </cell>
        </row>
      </sheetData>
      <sheetData sheetId="12"/>
      <sheetData sheetId="13"/>
      <sheetData sheetId="14">
        <row r="9">
          <cell r="E9">
            <v>4612530</v>
          </cell>
        </row>
      </sheetData>
      <sheetData sheetId="15"/>
      <sheetData sheetId="16"/>
      <sheetData sheetId="17"/>
      <sheetData sheetId="18"/>
      <sheetData sheetId="19">
        <row r="58">
          <cell r="J58">
            <v>204800</v>
          </cell>
        </row>
      </sheetData>
      <sheetData sheetId="20"/>
      <sheetData sheetId="21">
        <row r="23">
          <cell r="E23">
            <v>92609993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6">
          <cell r="E6">
            <v>1390173</v>
          </cell>
        </row>
        <row r="7">
          <cell r="E7">
            <v>10024000</v>
          </cell>
          <cell r="I7">
            <v>15936000</v>
          </cell>
        </row>
        <row r="12">
          <cell r="E12">
            <v>368000</v>
          </cell>
          <cell r="I12">
            <v>669000</v>
          </cell>
        </row>
        <row r="31">
          <cell r="E31">
            <v>5973000</v>
          </cell>
          <cell r="I31">
            <v>7889000</v>
          </cell>
        </row>
        <row r="36">
          <cell r="I36">
            <v>3034000</v>
          </cell>
        </row>
      </sheetData>
      <sheetData sheetId="38"/>
      <sheetData sheetId="39">
        <row r="6">
          <cell r="E6">
            <v>912269</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TB"/>
    </sheetNames>
    <sheetDataSet>
      <sheetData sheetId="0"/>
      <sheetData sheetId="1"/>
      <sheetData sheetId="2"/>
      <sheetData sheetId="3">
        <row r="29">
          <cell r="B29" t="str">
            <v>Choose name from list</v>
          </cell>
          <cell r="C29" t="str">
            <v>Set name on 'Instructions' sheet</v>
          </cell>
        </row>
        <row r="30">
          <cell r="B30" t="str">
            <v>DC1 West Coast</v>
          </cell>
          <cell r="C30" t="str">
            <v>WC WESTERN CAPE</v>
          </cell>
        </row>
        <row r="31">
          <cell r="B31" t="str">
            <v>DC10 Cacadu</v>
          </cell>
          <cell r="C31" t="str">
            <v>EC EASTERN CAPE</v>
          </cell>
        </row>
        <row r="32">
          <cell r="B32" t="str">
            <v>DC12 Amathole</v>
          </cell>
          <cell r="C32" t="str">
            <v>EC EASTERN CAPE</v>
          </cell>
        </row>
        <row r="33">
          <cell r="B33" t="str">
            <v>DC13 Chris Hani</v>
          </cell>
          <cell r="C33" t="str">
            <v>EC EASTERN CAPE</v>
          </cell>
        </row>
        <row r="34">
          <cell r="B34" t="str">
            <v>DC14 Joe Gqabi</v>
          </cell>
          <cell r="C34" t="str">
            <v>EC EASTERN CAPE</v>
          </cell>
        </row>
        <row r="35">
          <cell r="B35" t="str">
            <v>DC15 O .R. Tambo</v>
          </cell>
          <cell r="C35" t="str">
            <v>EC EASTERN CAPE</v>
          </cell>
        </row>
        <row r="36">
          <cell r="B36" t="str">
            <v>DC16 Xhariep</v>
          </cell>
          <cell r="C36" t="str">
            <v>FS FREE STATE</v>
          </cell>
        </row>
        <row r="37">
          <cell r="B37" t="str">
            <v>DC17 Motheo</v>
          </cell>
          <cell r="C37" t="str">
            <v>FS FREE STATE</v>
          </cell>
        </row>
        <row r="38">
          <cell r="B38" t="str">
            <v>DC18 Lejweleputswa</v>
          </cell>
          <cell r="C38" t="str">
            <v>FS FREE STATE</v>
          </cell>
        </row>
        <row r="39">
          <cell r="B39" t="str">
            <v>DC19 Thabo Mofutsanyana</v>
          </cell>
          <cell r="C39" t="str">
            <v>FS FREE STATE</v>
          </cell>
        </row>
        <row r="40">
          <cell r="B40" t="str">
            <v>DC2 Cape Winelands</v>
          </cell>
          <cell r="C40" t="str">
            <v>WC WESTERN CAPE</v>
          </cell>
        </row>
        <row r="41">
          <cell r="B41" t="str">
            <v>DC20 Fezile Dabi</v>
          </cell>
          <cell r="C41" t="str">
            <v>FS FREE STATE</v>
          </cell>
        </row>
        <row r="42">
          <cell r="B42" t="str">
            <v>DC21 Ugu</v>
          </cell>
          <cell r="C42" t="str">
            <v>KZN KWAZULU-NATAL</v>
          </cell>
        </row>
        <row r="43">
          <cell r="B43" t="str">
            <v>DC22 uMgungundlovu</v>
          </cell>
          <cell r="C43" t="str">
            <v>KZN KWAZULU-NATAL</v>
          </cell>
        </row>
        <row r="44">
          <cell r="B44" t="str">
            <v>DC23 Uthukela</v>
          </cell>
          <cell r="C44" t="str">
            <v>KZN KWAZULU-NATAL</v>
          </cell>
        </row>
        <row r="45">
          <cell r="B45" t="str">
            <v>DC24 Umzinyathi</v>
          </cell>
          <cell r="C45" t="str">
            <v>KZN KWAZULU-NATAL</v>
          </cell>
        </row>
        <row r="46">
          <cell r="B46" t="str">
            <v>DC25 Amajuba</v>
          </cell>
          <cell r="C46" t="str">
            <v>KZN KWAZULU-NATAL</v>
          </cell>
        </row>
        <row r="47">
          <cell r="B47" t="str">
            <v>DC26 Zululand</v>
          </cell>
          <cell r="C47" t="str">
            <v>KZN KWAZULU-NATAL</v>
          </cell>
        </row>
        <row r="48">
          <cell r="B48" t="str">
            <v>DC27 Umkhanyakude</v>
          </cell>
          <cell r="C48" t="str">
            <v>KZN KWAZULU-NATAL</v>
          </cell>
        </row>
        <row r="49">
          <cell r="B49" t="str">
            <v>DC28 uThungulu</v>
          </cell>
          <cell r="C49" t="str">
            <v>KZN KWAZULU-NATAL</v>
          </cell>
        </row>
        <row r="50">
          <cell r="B50" t="str">
            <v>DC29 iLembe</v>
          </cell>
          <cell r="C50" t="str">
            <v>KZN KWAZULU-NATAL</v>
          </cell>
        </row>
        <row r="51">
          <cell r="B51" t="str">
            <v>DC3 Overberg</v>
          </cell>
          <cell r="C51" t="str">
            <v>WC WESTERN CAPE</v>
          </cell>
        </row>
        <row r="52">
          <cell r="B52" t="str">
            <v>DC30 Gert Sibande</v>
          </cell>
          <cell r="C52" t="str">
            <v>MP MPUMALANGA</v>
          </cell>
        </row>
        <row r="53">
          <cell r="B53" t="str">
            <v>DC31 Nkangala</v>
          </cell>
          <cell r="C53" t="str">
            <v>MP MPUMALANGA</v>
          </cell>
        </row>
        <row r="54">
          <cell r="B54" t="str">
            <v>DC32 Ehlanzeni</v>
          </cell>
          <cell r="C54" t="str">
            <v>MP MPUMALANGA</v>
          </cell>
        </row>
        <row r="55">
          <cell r="B55" t="str">
            <v>DC33 Mopani</v>
          </cell>
          <cell r="C55" t="str">
            <v>LP LIMPOPO</v>
          </cell>
        </row>
        <row r="56">
          <cell r="B56" t="str">
            <v>DC34 Vhembe</v>
          </cell>
          <cell r="C56" t="str">
            <v>LP LIMPOPO</v>
          </cell>
        </row>
        <row r="57">
          <cell r="B57" t="str">
            <v>DC35 Capricorn</v>
          </cell>
          <cell r="C57" t="str">
            <v>LP LIMPOPO</v>
          </cell>
        </row>
        <row r="58">
          <cell r="B58" t="str">
            <v>DC36 Waterberg</v>
          </cell>
          <cell r="C58" t="str">
            <v>LP LIMPOPO</v>
          </cell>
        </row>
        <row r="59">
          <cell r="B59" t="str">
            <v>DC37 Bojanala Platinum</v>
          </cell>
          <cell r="C59" t="str">
            <v>NW NORTH WEST</v>
          </cell>
        </row>
        <row r="60">
          <cell r="B60" t="str">
            <v>DC38 Ngaka Modiri Molema</v>
          </cell>
          <cell r="C60" t="str">
            <v>NW NORTH WEST</v>
          </cell>
        </row>
        <row r="61">
          <cell r="B61" t="str">
            <v>DC39 Dr Ruth Segomotsi Mompati</v>
          </cell>
          <cell r="C61" t="str">
            <v>NW NORTH WEST</v>
          </cell>
        </row>
        <row r="62">
          <cell r="B62" t="str">
            <v>DC4 Eden</v>
          </cell>
          <cell r="C62" t="str">
            <v>WC WESTERN CAPE</v>
          </cell>
        </row>
        <row r="63">
          <cell r="B63" t="str">
            <v>DC40 Dr Kenneth Kaunda</v>
          </cell>
          <cell r="C63" t="str">
            <v>NW NORTH WEST</v>
          </cell>
        </row>
        <row r="64">
          <cell r="B64" t="str">
            <v>DC42 Sedibeng</v>
          </cell>
          <cell r="C64" t="str">
            <v>GT GAUTENG</v>
          </cell>
        </row>
        <row r="65">
          <cell r="B65" t="str">
            <v>DC43 Sisonke</v>
          </cell>
          <cell r="C65" t="str">
            <v>KZN KWAZULU-NATAL</v>
          </cell>
        </row>
        <row r="66">
          <cell r="B66" t="str">
            <v>DC44 Alfred Nzo</v>
          </cell>
          <cell r="C66" t="str">
            <v>EC EASTERN CAPE</v>
          </cell>
        </row>
        <row r="67">
          <cell r="B67" t="str">
            <v>DC45 John Taolo Gaetsewe</v>
          </cell>
          <cell r="C67" t="str">
            <v>NC NORTHERN CAPE</v>
          </cell>
        </row>
        <row r="68">
          <cell r="B68" t="str">
            <v>DC46 Metsweding</v>
          </cell>
          <cell r="C68" t="str">
            <v>GT GAUTENG</v>
          </cell>
        </row>
        <row r="69">
          <cell r="B69" t="str">
            <v>DC47 Greater Sekhukhune</v>
          </cell>
          <cell r="C69" t="str">
            <v>LP LIMPOPO</v>
          </cell>
        </row>
        <row r="70">
          <cell r="B70" t="str">
            <v>DC48 West Rand</v>
          </cell>
          <cell r="C70" t="str">
            <v>GT GAUTENG</v>
          </cell>
        </row>
        <row r="71">
          <cell r="B71" t="str">
            <v>DC5 Central Karoo</v>
          </cell>
          <cell r="C71" t="str">
            <v>WC WESTERN CAPE</v>
          </cell>
        </row>
        <row r="72">
          <cell r="B72" t="str">
            <v>DC6 Namakwa</v>
          </cell>
          <cell r="C72" t="str">
            <v>NC NORTHERN CAPE</v>
          </cell>
        </row>
        <row r="73">
          <cell r="B73" t="str">
            <v>DC7 Pixley Ka Seme (NC)</v>
          </cell>
          <cell r="C73" t="str">
            <v>NC NORTHERN CAPE</v>
          </cell>
        </row>
        <row r="74">
          <cell r="B74" t="str">
            <v>DC8 Siyanda</v>
          </cell>
          <cell r="C74" t="str">
            <v>NC NORTHERN CAPE</v>
          </cell>
        </row>
        <row r="75">
          <cell r="B75" t="str">
            <v>DC9 Frances Baard</v>
          </cell>
          <cell r="C75" t="str">
            <v>NC NORTHERN CAPE</v>
          </cell>
        </row>
        <row r="76">
          <cell r="B76" t="str">
            <v>EC000 Nelson Mandela Bay</v>
          </cell>
          <cell r="C76" t="str">
            <v>EC EASTERN CAPE</v>
          </cell>
        </row>
        <row r="77">
          <cell r="B77" t="str">
            <v>EC101 Camdeboo</v>
          </cell>
          <cell r="C77" t="str">
            <v>EC EASTERN CAPE</v>
          </cell>
        </row>
        <row r="78">
          <cell r="B78" t="str">
            <v>EC102 Blue Crane Route</v>
          </cell>
          <cell r="C78" t="str">
            <v>EC EASTERN CAPE</v>
          </cell>
        </row>
        <row r="79">
          <cell r="B79" t="str">
            <v>EC103 Ikwezi</v>
          </cell>
          <cell r="C79" t="str">
            <v>EC EASTERN CAPE</v>
          </cell>
        </row>
        <row r="80">
          <cell r="B80" t="str">
            <v>EC104 Makana</v>
          </cell>
          <cell r="C80" t="str">
            <v>EC EASTERN CAPE</v>
          </cell>
        </row>
        <row r="81">
          <cell r="B81" t="str">
            <v>EC105 Ndlambe</v>
          </cell>
          <cell r="C81" t="str">
            <v>EC EASTERN CAPE</v>
          </cell>
        </row>
        <row r="82">
          <cell r="B82" t="str">
            <v>EC106 Sundays River Valley</v>
          </cell>
          <cell r="C82" t="str">
            <v>EC EASTERN CAPE</v>
          </cell>
        </row>
        <row r="83">
          <cell r="B83" t="str">
            <v>EC107 Baviaans</v>
          </cell>
          <cell r="C83" t="str">
            <v>EC EASTERN CAPE</v>
          </cell>
        </row>
        <row r="84">
          <cell r="B84" t="str">
            <v>EC108 Kouga</v>
          </cell>
          <cell r="C84" t="str">
            <v>EC EASTERN CAPE</v>
          </cell>
        </row>
        <row r="85">
          <cell r="B85" t="str">
            <v>EC109 Kou-Kamma</v>
          </cell>
          <cell r="C85" t="str">
            <v>EC EASTERN CAPE</v>
          </cell>
        </row>
        <row r="86">
          <cell r="B86" t="str">
            <v>EC121 Mbhashe</v>
          </cell>
          <cell r="C86" t="str">
            <v>EC EASTERN CAPE</v>
          </cell>
        </row>
        <row r="87">
          <cell r="B87" t="str">
            <v>EC122 Mnquma</v>
          </cell>
          <cell r="C87" t="str">
            <v>EC EASTERN CAPE</v>
          </cell>
        </row>
        <row r="88">
          <cell r="B88" t="str">
            <v>EC123 Great Kei</v>
          </cell>
          <cell r="C88" t="str">
            <v>EC EASTERN CAPE</v>
          </cell>
        </row>
        <row r="89">
          <cell r="B89" t="str">
            <v>EC124 Amahlathi</v>
          </cell>
          <cell r="C89" t="str">
            <v>EC EASTERN CAPE</v>
          </cell>
        </row>
        <row r="90">
          <cell r="B90" t="str">
            <v>EC125 Buffalo City</v>
          </cell>
          <cell r="C90" t="str">
            <v>EC EASTERN CAPE</v>
          </cell>
        </row>
        <row r="91">
          <cell r="B91" t="str">
            <v>EC126 Ngqushwa</v>
          </cell>
          <cell r="C91" t="str">
            <v>EC EASTERN CAPE</v>
          </cell>
        </row>
        <row r="92">
          <cell r="B92" t="str">
            <v>EC127 Nkonkobe</v>
          </cell>
          <cell r="C92" t="str">
            <v>EC EASTERN CAPE</v>
          </cell>
        </row>
        <row r="93">
          <cell r="B93" t="str">
            <v>EC128 Nxuba</v>
          </cell>
          <cell r="C93" t="str">
            <v>EC EASTERN CAPE</v>
          </cell>
        </row>
        <row r="94">
          <cell r="B94" t="str">
            <v>EC131 Inxuba Yethemba</v>
          </cell>
          <cell r="C94" t="str">
            <v>EC EASTERN CAPE</v>
          </cell>
        </row>
        <row r="95">
          <cell r="B95" t="str">
            <v>EC132 Tsolwana</v>
          </cell>
          <cell r="C95" t="str">
            <v>EC EASTERN CAPE</v>
          </cell>
        </row>
        <row r="96">
          <cell r="B96" t="str">
            <v>EC133 Inkwanca</v>
          </cell>
          <cell r="C96" t="str">
            <v>EC EASTERN CAPE</v>
          </cell>
        </row>
        <row r="97">
          <cell r="B97" t="str">
            <v>EC134 Lukhanji</v>
          </cell>
          <cell r="C97" t="str">
            <v>EC EASTERN CAPE</v>
          </cell>
        </row>
        <row r="98">
          <cell r="B98" t="str">
            <v>EC135 Intsika Yethu</v>
          </cell>
          <cell r="C98" t="str">
            <v>EC EASTERN CAPE</v>
          </cell>
        </row>
        <row r="99">
          <cell r="B99" t="str">
            <v>EC136 Emalahleni (Ec)</v>
          </cell>
          <cell r="C99" t="str">
            <v>EC EASTERN CAPE</v>
          </cell>
        </row>
        <row r="100">
          <cell r="B100" t="str">
            <v>EC137 Engcobo</v>
          </cell>
          <cell r="C100" t="str">
            <v>EC EASTERN CAPE</v>
          </cell>
        </row>
        <row r="101">
          <cell r="B101" t="str">
            <v>EC138 Sakhisizwe</v>
          </cell>
          <cell r="C101" t="str">
            <v>EC EASTERN CAPE</v>
          </cell>
        </row>
        <row r="102">
          <cell r="B102" t="str">
            <v>EC141 Elundini</v>
          </cell>
          <cell r="C102" t="str">
            <v>EC EASTERN CAPE</v>
          </cell>
        </row>
        <row r="103">
          <cell r="B103" t="str">
            <v>EC142 Senqu</v>
          </cell>
          <cell r="C103" t="str">
            <v>EC EASTERN CAPE</v>
          </cell>
        </row>
        <row r="104">
          <cell r="B104" t="str">
            <v>EC143 Maletswai</v>
          </cell>
          <cell r="C104" t="str">
            <v>EC EASTERN CAPE</v>
          </cell>
        </row>
        <row r="105">
          <cell r="B105" t="str">
            <v>EC144 Gariep</v>
          </cell>
          <cell r="C105" t="str">
            <v>EC EASTERN CAPE</v>
          </cell>
        </row>
        <row r="106">
          <cell r="B106" t="str">
            <v>EC151 Mbizana</v>
          </cell>
          <cell r="C106" t="str">
            <v>EC EASTERN CAPE</v>
          </cell>
        </row>
        <row r="107">
          <cell r="B107" t="str">
            <v>EC152 Ntabankulu</v>
          </cell>
          <cell r="C107" t="str">
            <v>EC EASTERN CAPE</v>
          </cell>
        </row>
        <row r="108">
          <cell r="B108" t="str">
            <v>EC153 Ngquza Hills</v>
          </cell>
          <cell r="C108" t="str">
            <v>EC EASTERN CAPE</v>
          </cell>
        </row>
        <row r="109">
          <cell r="B109" t="str">
            <v>EC154 Port St Johns</v>
          </cell>
          <cell r="C109" t="str">
            <v>EC EASTERN CAPE</v>
          </cell>
        </row>
        <row r="110">
          <cell r="B110" t="str">
            <v>EC155 Nyandeni</v>
          </cell>
          <cell r="C110" t="str">
            <v>EC EASTERN CAPE</v>
          </cell>
        </row>
        <row r="111">
          <cell r="B111" t="str">
            <v>EC156 Mhlontlo</v>
          </cell>
          <cell r="C111" t="str">
            <v>EC EASTERN CAPE</v>
          </cell>
        </row>
        <row r="112">
          <cell r="B112" t="str">
            <v>EC157 King Sabata Dalindyebo</v>
          </cell>
          <cell r="C112" t="str">
            <v>EC EASTERN CAPE</v>
          </cell>
        </row>
        <row r="113">
          <cell r="B113" t="str">
            <v>EC441 Matatiele</v>
          </cell>
          <cell r="C113" t="str">
            <v>EC EASTERN CAPE</v>
          </cell>
        </row>
        <row r="114">
          <cell r="B114" t="str">
            <v>EC442 Umzimvubu</v>
          </cell>
          <cell r="C114" t="str">
            <v>EC EASTERN CAPE</v>
          </cell>
        </row>
        <row r="115">
          <cell r="B115" t="str">
            <v>FS161 Letsemeng</v>
          </cell>
          <cell r="C115" t="str">
            <v>FS FREE STATE</v>
          </cell>
        </row>
        <row r="116">
          <cell r="B116" t="str">
            <v>FS162 Kopanong</v>
          </cell>
          <cell r="C116" t="str">
            <v>FS FREE STATE</v>
          </cell>
        </row>
        <row r="117">
          <cell r="B117" t="str">
            <v>FS163 Mohokare</v>
          </cell>
          <cell r="C117" t="str">
            <v>FS FREE STATE</v>
          </cell>
        </row>
        <row r="118">
          <cell r="B118" t="str">
            <v>FS171 Naledi (Fs)</v>
          </cell>
          <cell r="C118" t="str">
            <v>FS FREE STATE</v>
          </cell>
        </row>
        <row r="119">
          <cell r="B119" t="str">
            <v>FS172 Mangaung</v>
          </cell>
          <cell r="C119" t="str">
            <v>FS FREE STATE</v>
          </cell>
        </row>
        <row r="120">
          <cell r="B120" t="str">
            <v>FS173 Mantsopa</v>
          </cell>
          <cell r="C120" t="str">
            <v>FS FREE STATE</v>
          </cell>
        </row>
        <row r="121">
          <cell r="B121" t="str">
            <v>FS181 Masilonyana</v>
          </cell>
          <cell r="C121" t="str">
            <v>FS FREE STATE</v>
          </cell>
        </row>
        <row r="122">
          <cell r="B122" t="str">
            <v>FS182 Tokologo</v>
          </cell>
          <cell r="C122" t="str">
            <v>FS FREE STATE</v>
          </cell>
        </row>
        <row r="123">
          <cell r="B123" t="str">
            <v>FS183 Tswelopele</v>
          </cell>
          <cell r="C123" t="str">
            <v>FS FREE STATE</v>
          </cell>
        </row>
        <row r="124">
          <cell r="B124" t="str">
            <v>FS184 Matjhabeng</v>
          </cell>
          <cell r="C124" t="str">
            <v>FS FREE STATE</v>
          </cell>
        </row>
        <row r="125">
          <cell r="B125" t="str">
            <v>FS185 Nala</v>
          </cell>
          <cell r="C125" t="str">
            <v>FS FREE STATE</v>
          </cell>
        </row>
        <row r="126">
          <cell r="B126" t="str">
            <v>FS191 Setsoto</v>
          </cell>
          <cell r="C126" t="str">
            <v>FS FREE STATE</v>
          </cell>
        </row>
        <row r="127">
          <cell r="B127" t="str">
            <v>FS192 Dihlabeng</v>
          </cell>
          <cell r="C127" t="str">
            <v>FS FREE STATE</v>
          </cell>
        </row>
        <row r="128">
          <cell r="B128" t="str">
            <v>FS193 Nketoana</v>
          </cell>
          <cell r="C128" t="str">
            <v>FS FREE STATE</v>
          </cell>
        </row>
        <row r="129">
          <cell r="B129" t="str">
            <v>FS194 Maluti-a-Phofung</v>
          </cell>
          <cell r="C129" t="str">
            <v>FS FREE STATE</v>
          </cell>
        </row>
        <row r="130">
          <cell r="B130" t="str">
            <v>FS195 Phumelela</v>
          </cell>
          <cell r="C130" t="str">
            <v>FS FREE STATE</v>
          </cell>
        </row>
        <row r="131">
          <cell r="B131" t="str">
            <v>FS201 Moqhaka</v>
          </cell>
          <cell r="C131" t="str">
            <v>FS FREE STATE</v>
          </cell>
        </row>
        <row r="132">
          <cell r="B132" t="str">
            <v>FS203 Ngwathe</v>
          </cell>
          <cell r="C132" t="str">
            <v>FS FREE STATE</v>
          </cell>
        </row>
        <row r="133">
          <cell r="B133" t="str">
            <v>FS204 Metsimaholo</v>
          </cell>
          <cell r="C133" t="str">
            <v>FS FREE STATE</v>
          </cell>
        </row>
        <row r="134">
          <cell r="B134" t="str">
            <v>FS205 Mafube</v>
          </cell>
          <cell r="C134" t="str">
            <v>FS FREE STATE</v>
          </cell>
        </row>
        <row r="135">
          <cell r="B135" t="str">
            <v>GT000 Ekurhuleni Metro</v>
          </cell>
          <cell r="C135" t="str">
            <v>GT GAUTENG</v>
          </cell>
        </row>
        <row r="136">
          <cell r="B136" t="str">
            <v>GT001 City Of Johannesburg</v>
          </cell>
          <cell r="C136" t="str">
            <v>GT GAUTENG</v>
          </cell>
        </row>
        <row r="137">
          <cell r="B137" t="str">
            <v>GT002 City Of Tshwane</v>
          </cell>
          <cell r="C137" t="str">
            <v>GT GAUTENG</v>
          </cell>
        </row>
        <row r="138">
          <cell r="B138" t="str">
            <v>GT421 Emfuleni</v>
          </cell>
          <cell r="C138" t="str">
            <v>GT GAUTENG</v>
          </cell>
        </row>
        <row r="139">
          <cell r="B139" t="str">
            <v>GT422 Midvaal</v>
          </cell>
          <cell r="C139" t="str">
            <v>GT GAUTENG</v>
          </cell>
        </row>
        <row r="140">
          <cell r="B140" t="str">
            <v>GT423 Lesedi</v>
          </cell>
          <cell r="C140" t="str">
            <v>GT GAUTENG</v>
          </cell>
        </row>
        <row r="141">
          <cell r="B141" t="str">
            <v>GT461 Nokeng Tsa Taemane</v>
          </cell>
          <cell r="C141" t="str">
            <v>GT GAUTENG</v>
          </cell>
        </row>
        <row r="142">
          <cell r="B142" t="str">
            <v>GT462 Kungwini</v>
          </cell>
          <cell r="C142" t="str">
            <v>GT GAUTENG</v>
          </cell>
        </row>
        <row r="143">
          <cell r="B143" t="str">
            <v>GT481 Mogale City</v>
          </cell>
          <cell r="C143" t="str">
            <v>GT GAUTENG</v>
          </cell>
        </row>
        <row r="144">
          <cell r="B144" t="str">
            <v>GT482 Randfontein</v>
          </cell>
          <cell r="C144" t="str">
            <v>GT GAUTENG</v>
          </cell>
        </row>
        <row r="145">
          <cell r="B145" t="str">
            <v>GT483 Westonaria</v>
          </cell>
          <cell r="C145" t="str">
            <v>GT GAUTENG</v>
          </cell>
        </row>
        <row r="146">
          <cell r="B146" t="str">
            <v>GT484 Merafong City</v>
          </cell>
          <cell r="C146" t="str">
            <v>GT GAUTENG</v>
          </cell>
        </row>
        <row r="147">
          <cell r="B147" t="str">
            <v>KZN000 eThekwini</v>
          </cell>
          <cell r="C147" t="str">
            <v>KZN KWAZULU-NATAL</v>
          </cell>
        </row>
        <row r="148">
          <cell r="B148" t="str">
            <v>KZN211 Vulamehlo</v>
          </cell>
          <cell r="C148" t="str">
            <v>KZN KWAZULU-NATAL</v>
          </cell>
        </row>
        <row r="149">
          <cell r="B149" t="str">
            <v>KZN212 Umdoni</v>
          </cell>
          <cell r="C149" t="str">
            <v>KZN KWAZULU-NATAL</v>
          </cell>
        </row>
        <row r="150">
          <cell r="B150" t="str">
            <v>KZN213 Umzumbe</v>
          </cell>
          <cell r="C150" t="str">
            <v>KZN KWAZULU-NATAL</v>
          </cell>
        </row>
        <row r="151">
          <cell r="B151" t="str">
            <v>KZN214 uMuziwabantu</v>
          </cell>
          <cell r="C151" t="str">
            <v>KZN KWAZULU-NATAL</v>
          </cell>
        </row>
        <row r="152">
          <cell r="B152" t="str">
            <v>KZN215 Ezinqoleni</v>
          </cell>
          <cell r="C152" t="str">
            <v>KZN KWAZULU-NATAL</v>
          </cell>
        </row>
        <row r="153">
          <cell r="B153" t="str">
            <v>KZN216 Hibiscus Coast</v>
          </cell>
          <cell r="C153" t="str">
            <v>KZN KWAZULU-NATAL</v>
          </cell>
        </row>
        <row r="154">
          <cell r="B154" t="str">
            <v>KZN221 uMshwathi</v>
          </cell>
          <cell r="C154" t="str">
            <v>KZN KWAZULU-NATAL</v>
          </cell>
        </row>
        <row r="155">
          <cell r="B155" t="str">
            <v>KZN222 uMngeni</v>
          </cell>
          <cell r="C155" t="str">
            <v>KZN KWAZULU-NATAL</v>
          </cell>
        </row>
        <row r="156">
          <cell r="B156" t="str">
            <v>KZN223 Mpofana</v>
          </cell>
          <cell r="C156" t="str">
            <v>KZN KWAZULU-NATAL</v>
          </cell>
        </row>
        <row r="157">
          <cell r="B157" t="str">
            <v>KZN224 Impendle</v>
          </cell>
          <cell r="C157" t="str">
            <v>KZN KWAZULU-NATAL</v>
          </cell>
        </row>
        <row r="158">
          <cell r="B158" t="str">
            <v>KZN225 Msunduzi</v>
          </cell>
          <cell r="C158" t="str">
            <v>KZN KWAZULU-NATAL</v>
          </cell>
        </row>
        <row r="159">
          <cell r="B159" t="str">
            <v>KZN226 Mkhambathini</v>
          </cell>
          <cell r="C159" t="str">
            <v>KZN KWAZULU-NATAL</v>
          </cell>
        </row>
        <row r="160">
          <cell r="B160" t="str">
            <v>KZN227 Richmond</v>
          </cell>
          <cell r="C160" t="str">
            <v>KZN KWAZULU-NATAL</v>
          </cell>
        </row>
        <row r="161">
          <cell r="B161" t="str">
            <v>KZN232 Emnambithi/Ladysmith</v>
          </cell>
          <cell r="C161" t="str">
            <v>KZN KWAZULU-NATAL</v>
          </cell>
        </row>
        <row r="162">
          <cell r="B162" t="str">
            <v>KZN233 Indaka</v>
          </cell>
          <cell r="C162" t="str">
            <v>KZN KWAZULU-NATAL</v>
          </cell>
        </row>
        <row r="163">
          <cell r="B163" t="str">
            <v>KZN234 Umtshezi</v>
          </cell>
          <cell r="C163" t="str">
            <v>KZN KWAZULU-NATAL</v>
          </cell>
        </row>
        <row r="164">
          <cell r="B164" t="str">
            <v>KZN235 Okhahlamba</v>
          </cell>
          <cell r="C164" t="str">
            <v>KZN KWAZULU-NATAL</v>
          </cell>
        </row>
        <row r="165">
          <cell r="B165" t="str">
            <v>KZN236 Imbabazane</v>
          </cell>
          <cell r="C165" t="str">
            <v>KZN KWAZULU-NATAL</v>
          </cell>
        </row>
        <row r="166">
          <cell r="B166" t="str">
            <v>KZN241 Endumeni</v>
          </cell>
          <cell r="C166" t="str">
            <v>KZN KWAZULU-NATAL</v>
          </cell>
        </row>
        <row r="167">
          <cell r="B167" t="str">
            <v>KZN242 Nquthu</v>
          </cell>
          <cell r="C167" t="str">
            <v>KZN KWAZULU-NATAL</v>
          </cell>
        </row>
        <row r="168">
          <cell r="B168" t="str">
            <v>KZN244 Msinga</v>
          </cell>
          <cell r="C168" t="str">
            <v>KZN KWAZULU-NATAL</v>
          </cell>
        </row>
        <row r="169">
          <cell r="B169" t="str">
            <v>KZN245 Umvoti</v>
          </cell>
          <cell r="C169" t="str">
            <v>KZN KWAZULU-NATAL</v>
          </cell>
        </row>
        <row r="170">
          <cell r="B170" t="str">
            <v>KZN252 Newcastle</v>
          </cell>
          <cell r="C170" t="str">
            <v>KZN KWAZULU-NATAL</v>
          </cell>
        </row>
        <row r="171">
          <cell r="B171" t="str">
            <v>KZN253 eMadlangeni</v>
          </cell>
          <cell r="C171" t="str">
            <v>KZN KWAZULU-NATAL</v>
          </cell>
        </row>
        <row r="172">
          <cell r="B172" t="str">
            <v>KZN254 Dannhauser</v>
          </cell>
          <cell r="C172" t="str">
            <v>KZN KWAZULU-NATAL</v>
          </cell>
        </row>
        <row r="173">
          <cell r="B173" t="str">
            <v>KZN261 eDumbe</v>
          </cell>
          <cell r="C173" t="str">
            <v>KZN KWAZULU-NATAL</v>
          </cell>
        </row>
        <row r="174">
          <cell r="B174" t="str">
            <v>KZN262 uPhongolo</v>
          </cell>
          <cell r="C174" t="str">
            <v>KZN KWAZULU-NATAL</v>
          </cell>
        </row>
        <row r="175">
          <cell r="B175" t="str">
            <v>KZN263 Abaqulusi</v>
          </cell>
          <cell r="C175" t="str">
            <v>KZN KWAZULU-NATAL</v>
          </cell>
        </row>
        <row r="176">
          <cell r="B176" t="str">
            <v>KZN265 Nongoma</v>
          </cell>
          <cell r="C176" t="str">
            <v>KZN KWAZULU-NATAL</v>
          </cell>
        </row>
        <row r="177">
          <cell r="B177" t="str">
            <v>KZN266 Ulundi</v>
          </cell>
          <cell r="C177" t="str">
            <v>KZN KWAZULU-NATAL</v>
          </cell>
        </row>
        <row r="178">
          <cell r="B178" t="str">
            <v>KZN271 Umhlabuyalingana</v>
          </cell>
          <cell r="C178" t="str">
            <v>KZN KWAZULU-NATAL</v>
          </cell>
        </row>
        <row r="179">
          <cell r="B179" t="str">
            <v>KZN272 Jozini</v>
          </cell>
          <cell r="C179" t="str">
            <v>KZN KWAZULU-NATAL</v>
          </cell>
        </row>
        <row r="180">
          <cell r="B180" t="str">
            <v>KZN273 The Big 5 False Bay</v>
          </cell>
          <cell r="C180" t="str">
            <v>KZN KWAZULU-NATAL</v>
          </cell>
        </row>
        <row r="181">
          <cell r="B181" t="str">
            <v>KZN274 Hlabisa</v>
          </cell>
          <cell r="C181" t="str">
            <v>KZN KWAZULU-NATAL</v>
          </cell>
        </row>
        <row r="182">
          <cell r="B182" t="str">
            <v>KZN275 Mtubatuba</v>
          </cell>
          <cell r="C182" t="str">
            <v>KZN KWAZULU-NATAL</v>
          </cell>
        </row>
        <row r="183">
          <cell r="B183" t="str">
            <v>KZN281 Mfolozi</v>
          </cell>
          <cell r="C183" t="str">
            <v>KZN KWAZULU-NATAL</v>
          </cell>
        </row>
        <row r="184">
          <cell r="B184" t="str">
            <v>KZN282 uMhlathuze</v>
          </cell>
          <cell r="C184" t="str">
            <v>KZN KWAZULU-NATAL</v>
          </cell>
        </row>
        <row r="185">
          <cell r="B185" t="str">
            <v>KZN283 Ntambanana</v>
          </cell>
          <cell r="C185" t="str">
            <v>KZN KWAZULU-NATAL</v>
          </cell>
        </row>
        <row r="186">
          <cell r="B186" t="str">
            <v>KZN284 uMlalazi</v>
          </cell>
          <cell r="C186" t="str">
            <v>KZN KWAZULU-NATAL</v>
          </cell>
        </row>
        <row r="187">
          <cell r="B187" t="str">
            <v>KZN285 Mthonjaneni</v>
          </cell>
          <cell r="C187" t="str">
            <v>KZN KWAZULU-NATAL</v>
          </cell>
        </row>
        <row r="188">
          <cell r="B188" t="str">
            <v>KZN286 Nkandla</v>
          </cell>
          <cell r="C188" t="str">
            <v>KZN KWAZULU-NATAL</v>
          </cell>
        </row>
        <row r="189">
          <cell r="B189" t="str">
            <v>KZN291 Mandeni</v>
          </cell>
          <cell r="C189" t="str">
            <v>KZN KWAZULU-NATAL</v>
          </cell>
        </row>
        <row r="190">
          <cell r="B190" t="str">
            <v>KZN292 KwaDukuza</v>
          </cell>
          <cell r="C190" t="str">
            <v>KZN KWAZULU-NATAL</v>
          </cell>
        </row>
        <row r="191">
          <cell r="B191" t="str">
            <v>KZN293 Ndwedwe</v>
          </cell>
          <cell r="C191" t="str">
            <v>KZN KWAZULU-NATAL</v>
          </cell>
        </row>
        <row r="192">
          <cell r="B192" t="str">
            <v>KZN294 Maphumulo</v>
          </cell>
          <cell r="C192" t="str">
            <v>KZN KWAZULU-NATAL</v>
          </cell>
        </row>
        <row r="193">
          <cell r="B193" t="str">
            <v>KZN431 Ingwe</v>
          </cell>
          <cell r="C193" t="str">
            <v>KZN KWAZULU-NATAL</v>
          </cell>
        </row>
        <row r="194">
          <cell r="B194" t="str">
            <v>KZN432 Kwa Sani</v>
          </cell>
          <cell r="C194" t="str">
            <v>KZN KWAZULU-NATAL</v>
          </cell>
        </row>
        <row r="195">
          <cell r="B195" t="str">
            <v>KZN433 Greater Kokstad</v>
          </cell>
          <cell r="C195" t="str">
            <v>KZN KWAZULU-NATAL</v>
          </cell>
        </row>
        <row r="196">
          <cell r="B196" t="str">
            <v>KZN434 Ubuhlebezwe</v>
          </cell>
          <cell r="C196" t="str">
            <v>KZN KWAZULU-NATAL</v>
          </cell>
        </row>
        <row r="197">
          <cell r="B197" t="str">
            <v>KZN435 Umzimkhulu</v>
          </cell>
          <cell r="C197" t="str">
            <v>KZN KWAZULU-NATAL</v>
          </cell>
        </row>
        <row r="198">
          <cell r="B198" t="str">
            <v>LIM331 Greater Giyani</v>
          </cell>
          <cell r="C198" t="str">
            <v>LP LIMPOPO</v>
          </cell>
        </row>
        <row r="199">
          <cell r="B199" t="str">
            <v>LIM332 Greater Letaba</v>
          </cell>
          <cell r="C199" t="str">
            <v>LP LIMPOPO</v>
          </cell>
        </row>
        <row r="200">
          <cell r="B200" t="str">
            <v>LIM333 Greater Tzaneen</v>
          </cell>
          <cell r="C200" t="str">
            <v>LP LIMPOPO</v>
          </cell>
        </row>
        <row r="201">
          <cell r="B201" t="str">
            <v>LIM334 Ba-Phalaborwa</v>
          </cell>
          <cell r="C201" t="str">
            <v>LP LIMPOPO</v>
          </cell>
        </row>
        <row r="202">
          <cell r="B202" t="str">
            <v>LIM335 Maruleng</v>
          </cell>
          <cell r="C202" t="str">
            <v>LP LIMPOPO</v>
          </cell>
        </row>
        <row r="203">
          <cell r="B203" t="str">
            <v>LIM341 Musina</v>
          </cell>
          <cell r="C203" t="str">
            <v>LP LIMPOPO</v>
          </cell>
        </row>
        <row r="204">
          <cell r="B204" t="str">
            <v>LIM342 Mutale</v>
          </cell>
          <cell r="C204" t="str">
            <v>LP LIMPOPO</v>
          </cell>
        </row>
        <row r="205">
          <cell r="B205" t="str">
            <v>LIM343 Thulamela</v>
          </cell>
          <cell r="C205" t="str">
            <v>LP LIMPOPO</v>
          </cell>
        </row>
        <row r="206">
          <cell r="B206" t="str">
            <v>LIM344 Makhado</v>
          </cell>
          <cell r="C206" t="str">
            <v>LP LIMPOPO</v>
          </cell>
        </row>
        <row r="207">
          <cell r="B207" t="str">
            <v>LIM351 Blouberg</v>
          </cell>
          <cell r="C207" t="str">
            <v>LP LIMPOPO</v>
          </cell>
        </row>
        <row r="208">
          <cell r="B208" t="str">
            <v>LIM352 Aganang</v>
          </cell>
          <cell r="C208" t="str">
            <v>LP LIMPOPO</v>
          </cell>
        </row>
        <row r="209">
          <cell r="B209" t="str">
            <v>LIM353 Molemole</v>
          </cell>
          <cell r="C209" t="str">
            <v>LP LIMPOPO</v>
          </cell>
        </row>
        <row r="210">
          <cell r="B210" t="str">
            <v>LIM354 Polokwane</v>
          </cell>
          <cell r="C210" t="str">
            <v>LP LIMPOPO</v>
          </cell>
        </row>
        <row r="211">
          <cell r="B211" t="str">
            <v>LIM355 Lepelle-Nkumpi</v>
          </cell>
          <cell r="C211" t="str">
            <v>LP LIMPOPO</v>
          </cell>
        </row>
        <row r="212">
          <cell r="B212" t="str">
            <v>LIM361 Thabazimbi</v>
          </cell>
          <cell r="C212" t="str">
            <v>LP LIMPOPO</v>
          </cell>
        </row>
        <row r="213">
          <cell r="B213" t="str">
            <v>LIM362 Lephalale</v>
          </cell>
          <cell r="C213" t="str">
            <v>LP LIMPOPO</v>
          </cell>
        </row>
        <row r="214">
          <cell r="B214" t="str">
            <v>LIM364 Mookgopong</v>
          </cell>
          <cell r="C214" t="str">
            <v>LP LIMPOPO</v>
          </cell>
        </row>
        <row r="215">
          <cell r="B215" t="str">
            <v>LIM365 Modimolle</v>
          </cell>
          <cell r="C215" t="str">
            <v>LP LIMPOPO</v>
          </cell>
        </row>
        <row r="216">
          <cell r="B216" t="str">
            <v>LIM366 Bela Bela</v>
          </cell>
          <cell r="C216" t="str">
            <v>LP LIMPOPO</v>
          </cell>
        </row>
        <row r="217">
          <cell r="B217" t="str">
            <v>LIM367 Mogalakwena</v>
          </cell>
          <cell r="C217" t="str">
            <v>LP LIMPOPO</v>
          </cell>
        </row>
        <row r="218">
          <cell r="B218" t="str">
            <v>LIM471 Ephraim Mogale</v>
          </cell>
          <cell r="C218" t="str">
            <v>LP LIMPOPO</v>
          </cell>
        </row>
        <row r="219">
          <cell r="B219" t="str">
            <v>LIM472 Elias Motsoaledi</v>
          </cell>
          <cell r="C219" t="str">
            <v>LP LIMPOPO</v>
          </cell>
        </row>
        <row r="220">
          <cell r="B220" t="str">
            <v>LIM473 Makhuduthamaga</v>
          </cell>
          <cell r="C220" t="str">
            <v>LP LIMPOPO</v>
          </cell>
        </row>
        <row r="221">
          <cell r="B221" t="str">
            <v>LIM474 Fetakgomo</v>
          </cell>
          <cell r="C221" t="str">
            <v>LP LIMPOPO</v>
          </cell>
        </row>
        <row r="222">
          <cell r="B222" t="str">
            <v>LIM475 Greater Tubatse</v>
          </cell>
          <cell r="C222" t="str">
            <v>LP LIMPOPO</v>
          </cell>
        </row>
        <row r="223">
          <cell r="B223" t="str">
            <v>MP301 Albert Luthuli</v>
          </cell>
          <cell r="C223" t="str">
            <v>MP MPUMALANGA</v>
          </cell>
        </row>
        <row r="224">
          <cell r="B224" t="str">
            <v>MP302 Msukaligwa</v>
          </cell>
          <cell r="C224" t="str">
            <v>MP MPUMALANGA</v>
          </cell>
        </row>
        <row r="225">
          <cell r="B225" t="str">
            <v>MP303 Mkhondo</v>
          </cell>
          <cell r="C225" t="str">
            <v>MP MPUMALANGA</v>
          </cell>
        </row>
        <row r="226">
          <cell r="B226" t="str">
            <v>MP304 Pixley Ka Seme (MP)</v>
          </cell>
          <cell r="C226" t="str">
            <v>MP MPUMALANGA</v>
          </cell>
        </row>
        <row r="227">
          <cell r="B227" t="str">
            <v>MP305 Lekwa</v>
          </cell>
          <cell r="C227" t="str">
            <v>MP MPUMALANGA</v>
          </cell>
        </row>
        <row r="228">
          <cell r="B228" t="str">
            <v>MP306 Dipaleseng</v>
          </cell>
          <cell r="C228" t="str">
            <v>MP MPUMALANGA</v>
          </cell>
        </row>
        <row r="229">
          <cell r="B229" t="str">
            <v>MP307 Govan Mbeki</v>
          </cell>
          <cell r="C229" t="str">
            <v>MP MPUMALANGA</v>
          </cell>
        </row>
        <row r="230">
          <cell r="B230" t="str">
            <v>MP311 Victor Khanye</v>
          </cell>
          <cell r="C230" t="str">
            <v>MP MPUMALANGA</v>
          </cell>
        </row>
        <row r="231">
          <cell r="B231" t="str">
            <v>MP312 Emalahleni (MP)</v>
          </cell>
          <cell r="C231" t="str">
            <v>MP MPUMALANGA</v>
          </cell>
        </row>
        <row r="232">
          <cell r="B232" t="str">
            <v>MP313 Steve Tshwete</v>
          </cell>
          <cell r="C232" t="str">
            <v>MP MPUMALANGA</v>
          </cell>
        </row>
        <row r="233">
          <cell r="B233" t="str">
            <v>MP314 Emakhazeni</v>
          </cell>
          <cell r="C233" t="str">
            <v>MP MPUMALANGA</v>
          </cell>
        </row>
        <row r="234">
          <cell r="B234" t="str">
            <v>MP315 Thembisile</v>
          </cell>
          <cell r="C234" t="str">
            <v>MP MPUMALANGA</v>
          </cell>
        </row>
        <row r="235">
          <cell r="B235" t="str">
            <v>MP316 Dr J.S. Moroka</v>
          </cell>
          <cell r="C235" t="str">
            <v>MP MPUMALANGA</v>
          </cell>
        </row>
        <row r="236">
          <cell r="B236" t="str">
            <v>MP321 Thaba Chweu</v>
          </cell>
          <cell r="C236" t="str">
            <v>MP MPUMALANGA</v>
          </cell>
        </row>
        <row r="237">
          <cell r="B237" t="str">
            <v>MP322 Mbombela</v>
          </cell>
          <cell r="C237" t="str">
            <v>MP MPUMALANGA</v>
          </cell>
        </row>
        <row r="238">
          <cell r="B238" t="str">
            <v>MP323 Umjindi</v>
          </cell>
          <cell r="C238" t="str">
            <v>MP MPUMALANGA</v>
          </cell>
        </row>
        <row r="239">
          <cell r="B239" t="str">
            <v>MP324 Nkomazi</v>
          </cell>
          <cell r="C239" t="str">
            <v>MP MPUMALANGA</v>
          </cell>
        </row>
        <row r="240">
          <cell r="B240" t="str">
            <v>MP325 Bushbuckridge</v>
          </cell>
          <cell r="C240" t="str">
            <v>MP MPUMALANGA</v>
          </cell>
        </row>
        <row r="241">
          <cell r="B241" t="str">
            <v>NC061 Richtersveld</v>
          </cell>
          <cell r="C241" t="str">
            <v>NC NORTHERN CAPE</v>
          </cell>
        </row>
        <row r="242">
          <cell r="B242" t="str">
            <v>NC062 Nama Khoi</v>
          </cell>
          <cell r="C242" t="str">
            <v>NC NORTHERN CAPE</v>
          </cell>
        </row>
        <row r="243">
          <cell r="B243" t="str">
            <v>NC064 Kamiesberg</v>
          </cell>
          <cell r="C243" t="str">
            <v>NC NORTHERN CAPE</v>
          </cell>
        </row>
        <row r="244">
          <cell r="B244" t="str">
            <v>NC065 Hantam</v>
          </cell>
          <cell r="C244" t="str">
            <v>NC NORTHERN CAPE</v>
          </cell>
        </row>
        <row r="245">
          <cell r="B245" t="str">
            <v>NC066 Karoo Hoogland</v>
          </cell>
          <cell r="C245" t="str">
            <v>NC NORTHERN CAPE</v>
          </cell>
        </row>
        <row r="246">
          <cell r="B246" t="str">
            <v>NC067 Khai-Ma</v>
          </cell>
          <cell r="C246" t="str">
            <v>NC NORTHERN CAPE</v>
          </cell>
        </row>
        <row r="247">
          <cell r="B247" t="str">
            <v>NC071 Ubuntu</v>
          </cell>
          <cell r="C247" t="str">
            <v>NC NORTHERN CAPE</v>
          </cell>
        </row>
        <row r="248">
          <cell r="B248" t="str">
            <v>NC072 Umsobomvu</v>
          </cell>
          <cell r="C248" t="str">
            <v>NC NORTHERN CAPE</v>
          </cell>
        </row>
        <row r="249">
          <cell r="B249" t="str">
            <v>NC073 Emthanjeni</v>
          </cell>
          <cell r="C249" t="str">
            <v>NC NORTHERN CAPE</v>
          </cell>
        </row>
        <row r="250">
          <cell r="B250" t="str">
            <v>NC074 Kareeberg</v>
          </cell>
          <cell r="C250" t="str">
            <v>NC NORTHERN CAPE</v>
          </cell>
        </row>
        <row r="251">
          <cell r="B251" t="str">
            <v>NC075 Renosterberg</v>
          </cell>
          <cell r="C251" t="str">
            <v>NC NORTHERN CAPE</v>
          </cell>
        </row>
        <row r="252">
          <cell r="B252" t="str">
            <v>NC076 Thembelihle</v>
          </cell>
          <cell r="C252" t="str">
            <v>NC NORTHERN CAPE</v>
          </cell>
        </row>
        <row r="253">
          <cell r="B253" t="str">
            <v>NC077 Siyathemba</v>
          </cell>
          <cell r="C253" t="str">
            <v>NC NORTHERN CAPE</v>
          </cell>
        </row>
        <row r="254">
          <cell r="B254" t="str">
            <v>NC078 Siyancuma</v>
          </cell>
          <cell r="C254" t="str">
            <v>NC NORTHERN CAPE</v>
          </cell>
        </row>
        <row r="255">
          <cell r="B255" t="str">
            <v>NC081 Mier</v>
          </cell>
          <cell r="C255" t="str">
            <v>NC NORTHERN CAPE</v>
          </cell>
        </row>
        <row r="256">
          <cell r="B256" t="str">
            <v>NC082 !Kai! Garib</v>
          </cell>
          <cell r="C256" t="str">
            <v>NC NORTHERN CAPE</v>
          </cell>
        </row>
        <row r="257">
          <cell r="B257" t="str">
            <v>NC083 //Khara Hais</v>
          </cell>
          <cell r="C257" t="str">
            <v>NC NORTHERN CAPE</v>
          </cell>
        </row>
        <row r="258">
          <cell r="B258" t="str">
            <v>NC084 !Kheis</v>
          </cell>
          <cell r="C258" t="str">
            <v>NC NORTHERN CAPE</v>
          </cell>
        </row>
        <row r="259">
          <cell r="B259" t="str">
            <v>NC085 Tsantsabane</v>
          </cell>
          <cell r="C259" t="str">
            <v>NC NORTHERN CAPE</v>
          </cell>
        </row>
        <row r="260">
          <cell r="B260" t="str">
            <v>NC086 Kgatelopele</v>
          </cell>
          <cell r="C260" t="str">
            <v>NC NORTHERN CAPE</v>
          </cell>
        </row>
        <row r="261">
          <cell r="B261" t="str">
            <v>NC091 Sol Plaatje</v>
          </cell>
          <cell r="C261" t="str">
            <v>NC NORTHERN CAPE</v>
          </cell>
        </row>
        <row r="262">
          <cell r="B262" t="str">
            <v>NC092 Dikgatlong</v>
          </cell>
          <cell r="C262" t="str">
            <v>NC NORTHERN CAPE</v>
          </cell>
        </row>
        <row r="263">
          <cell r="B263" t="str">
            <v>NC093 Magareng</v>
          </cell>
          <cell r="C263" t="str">
            <v>NC NORTHERN CAPE</v>
          </cell>
        </row>
        <row r="264">
          <cell r="B264" t="str">
            <v>NC094 Phokwane</v>
          </cell>
          <cell r="C264" t="str">
            <v>NC NORTHERN CAPE</v>
          </cell>
        </row>
        <row r="265">
          <cell r="B265" t="str">
            <v>NC451 Joe Morolong</v>
          </cell>
          <cell r="C265" t="str">
            <v>NC NORTHERN CAPE</v>
          </cell>
        </row>
        <row r="266">
          <cell r="B266" t="str">
            <v>NC452 Ga-Segonyana</v>
          </cell>
          <cell r="C266" t="str">
            <v>NC NORTHERN CAPE</v>
          </cell>
        </row>
        <row r="267">
          <cell r="B267" t="str">
            <v>NC453 Gamagara</v>
          </cell>
          <cell r="C267" t="str">
            <v>NC NORTHERN CAPE</v>
          </cell>
        </row>
        <row r="268">
          <cell r="B268" t="str">
            <v>NW371 Moretele</v>
          </cell>
          <cell r="C268" t="str">
            <v>NW NORTH WEST</v>
          </cell>
        </row>
        <row r="269">
          <cell r="B269" t="str">
            <v>NW372 Madibeng</v>
          </cell>
          <cell r="C269" t="str">
            <v>NW NORTH WEST</v>
          </cell>
        </row>
        <row r="270">
          <cell r="B270" t="str">
            <v>NW373 Rustenburg</v>
          </cell>
          <cell r="C270" t="str">
            <v>NW NORTH WEST</v>
          </cell>
        </row>
        <row r="271">
          <cell r="B271" t="str">
            <v>NW374 Kgetlengrivier</v>
          </cell>
          <cell r="C271" t="str">
            <v>NW NORTH WEST</v>
          </cell>
        </row>
        <row r="272">
          <cell r="B272" t="str">
            <v>NW375 Moses Kotane</v>
          </cell>
          <cell r="C272" t="str">
            <v>NW NORTH WEST</v>
          </cell>
        </row>
        <row r="273">
          <cell r="B273" t="str">
            <v>NW381 Ratlou</v>
          </cell>
          <cell r="C273" t="str">
            <v>NW NORTH WEST</v>
          </cell>
        </row>
        <row r="274">
          <cell r="B274" t="str">
            <v>NW382 Tswaing</v>
          </cell>
          <cell r="C274" t="str">
            <v>NW NORTH WEST</v>
          </cell>
        </row>
        <row r="275">
          <cell r="B275" t="str">
            <v>NW383 Mafikeng</v>
          </cell>
          <cell r="C275" t="str">
            <v>NW NORTH WEST</v>
          </cell>
        </row>
        <row r="276">
          <cell r="B276" t="str">
            <v>NW384 Ditsobotla</v>
          </cell>
          <cell r="C276" t="str">
            <v>NW NORTH WEST</v>
          </cell>
        </row>
        <row r="277">
          <cell r="B277" t="str">
            <v>NW385 Ramotshere Moiloa</v>
          </cell>
          <cell r="C277" t="str">
            <v>NW NORTH WEST</v>
          </cell>
        </row>
        <row r="278">
          <cell r="B278" t="str">
            <v>NW391 Kagisano</v>
          </cell>
          <cell r="C278" t="str">
            <v>NW NORTH WEST</v>
          </cell>
        </row>
        <row r="279">
          <cell r="B279" t="str">
            <v>NW392 Naledi (Nw)</v>
          </cell>
          <cell r="C279" t="str">
            <v>NW NORTH WEST</v>
          </cell>
        </row>
        <row r="280">
          <cell r="B280" t="str">
            <v>NW393 Mamusa</v>
          </cell>
          <cell r="C280" t="str">
            <v>NW NORTH WEST</v>
          </cell>
        </row>
        <row r="281">
          <cell r="B281" t="str">
            <v>NW394 Greater Taung</v>
          </cell>
          <cell r="C281" t="str">
            <v>NW NORTH WEST</v>
          </cell>
        </row>
        <row r="282">
          <cell r="B282" t="str">
            <v>NW395 Molopo</v>
          </cell>
          <cell r="C282" t="str">
            <v>NW NORTH WEST</v>
          </cell>
        </row>
        <row r="283">
          <cell r="B283" t="str">
            <v>NW396 Lekwa-Teemane</v>
          </cell>
          <cell r="C283" t="str">
            <v>NW NORTH WEST</v>
          </cell>
        </row>
        <row r="284">
          <cell r="B284" t="str">
            <v>NW401 Ventersdorp</v>
          </cell>
          <cell r="C284" t="str">
            <v>NW NORTH WEST</v>
          </cell>
        </row>
        <row r="285">
          <cell r="B285" t="str">
            <v>NW402 Tlokwe</v>
          </cell>
          <cell r="C285" t="str">
            <v>NW NORTH WEST</v>
          </cell>
        </row>
        <row r="286">
          <cell r="B286" t="str">
            <v>NW403 City Of Matlosana</v>
          </cell>
          <cell r="C286" t="str">
            <v>NW NORTH WEST</v>
          </cell>
        </row>
        <row r="287">
          <cell r="B287" t="str">
            <v>NW404 Maquassi Hills</v>
          </cell>
          <cell r="C287" t="str">
            <v>NW NORTH WEST</v>
          </cell>
        </row>
        <row r="288">
          <cell r="B288" t="str">
            <v>WC000 City of Cape Town</v>
          </cell>
          <cell r="C288" t="str">
            <v>WC WESTERN CAPE</v>
          </cell>
        </row>
        <row r="289">
          <cell r="B289" t="str">
            <v>WC011 Matzikama</v>
          </cell>
          <cell r="C289" t="str">
            <v>WC WESTERN CAPE</v>
          </cell>
        </row>
        <row r="290">
          <cell r="B290" t="str">
            <v>WC012 Cederberg</v>
          </cell>
          <cell r="C290" t="str">
            <v>WC WESTERN CAPE</v>
          </cell>
        </row>
        <row r="291">
          <cell r="B291" t="str">
            <v>WC013 Bergrivier</v>
          </cell>
          <cell r="C291" t="str">
            <v>WC WESTERN CAPE</v>
          </cell>
        </row>
        <row r="292">
          <cell r="B292" t="str">
            <v>WC014 Saldanha Bay</v>
          </cell>
          <cell r="C292" t="str">
            <v>WC WESTERN CAPE</v>
          </cell>
        </row>
        <row r="293">
          <cell r="B293" t="str">
            <v>WC015 Swartland</v>
          </cell>
          <cell r="C293" t="str">
            <v>WC WESTERN CAPE</v>
          </cell>
        </row>
        <row r="294">
          <cell r="B294" t="str">
            <v>WC022 Witzenberg</v>
          </cell>
          <cell r="C294" t="str">
            <v>WC WESTERN CAPE</v>
          </cell>
        </row>
        <row r="295">
          <cell r="B295" t="str">
            <v>WC023 Drakenstein</v>
          </cell>
          <cell r="C295" t="str">
            <v>WC WESTERN CAPE</v>
          </cell>
        </row>
        <row r="296">
          <cell r="B296" t="str">
            <v>WC024 Stellenbosch</v>
          </cell>
          <cell r="C296" t="str">
            <v>WC WESTERN CAPE</v>
          </cell>
        </row>
        <row r="297">
          <cell r="B297" t="str">
            <v>WC025 Breede Valley</v>
          </cell>
          <cell r="C297" t="str">
            <v>WC WESTERN CAPE</v>
          </cell>
        </row>
        <row r="298">
          <cell r="B298" t="str">
            <v>WC026 Langeberg</v>
          </cell>
          <cell r="C298" t="str">
            <v>WC WESTERN CAPE</v>
          </cell>
        </row>
        <row r="299">
          <cell r="B299" t="str">
            <v>WC031 Theewaterskloof</v>
          </cell>
          <cell r="C299" t="str">
            <v>WC WESTERN CAPE</v>
          </cell>
        </row>
        <row r="300">
          <cell r="B300" t="str">
            <v>WC032 Overstrand</v>
          </cell>
          <cell r="C300" t="str">
            <v>WC WESTERN CAPE</v>
          </cell>
        </row>
        <row r="301">
          <cell r="B301" t="str">
            <v>WC033 Cape Agulhas</v>
          </cell>
          <cell r="C301" t="str">
            <v>WC WESTERN CAPE</v>
          </cell>
        </row>
        <row r="302">
          <cell r="B302" t="str">
            <v>WC034 Swellendam</v>
          </cell>
          <cell r="C302" t="str">
            <v>WC WESTERN CAPE</v>
          </cell>
        </row>
        <row r="303">
          <cell r="B303" t="str">
            <v>WC041 Kannaland</v>
          </cell>
          <cell r="C303" t="str">
            <v>WC WESTERN CAPE</v>
          </cell>
        </row>
        <row r="304">
          <cell r="B304" t="str">
            <v>WC042 Hessequa</v>
          </cell>
          <cell r="C304" t="str">
            <v>WC WESTERN CAPE</v>
          </cell>
        </row>
        <row r="305">
          <cell r="B305" t="str">
            <v>WC043 Mossel Bay</v>
          </cell>
          <cell r="C305" t="str">
            <v>WC WESTERN CAPE</v>
          </cell>
        </row>
        <row r="306">
          <cell r="B306" t="str">
            <v>WC044 George</v>
          </cell>
          <cell r="C306" t="str">
            <v>WC WESTERN CAPE</v>
          </cell>
        </row>
        <row r="307">
          <cell r="B307" t="str">
            <v>WC045 Oudtshoorn</v>
          </cell>
          <cell r="C307" t="str">
            <v>WC WESTERN CAPE</v>
          </cell>
        </row>
        <row r="308">
          <cell r="B308" t="str">
            <v>WC047 Bitou</v>
          </cell>
          <cell r="C308" t="str">
            <v>WC WESTERN CAPE</v>
          </cell>
        </row>
        <row r="309">
          <cell r="B309" t="str">
            <v>WC048 Knysna</v>
          </cell>
          <cell r="C309" t="str">
            <v>WC WESTERN CAPE</v>
          </cell>
        </row>
        <row r="310">
          <cell r="B310" t="str">
            <v>WC051 Laingsburg</v>
          </cell>
          <cell r="C310" t="str">
            <v>WC WESTERN CAPE</v>
          </cell>
        </row>
        <row r="311">
          <cell r="B311" t="str">
            <v>WC052 Prince Albert</v>
          </cell>
          <cell r="C311" t="str">
            <v>WC WESTERN CAPE</v>
          </cell>
        </row>
        <row r="312">
          <cell r="B312" t="str">
            <v>WC053 Beaufort West</v>
          </cell>
          <cell r="C312" t="str">
            <v>WC WESTERN CAPE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TB"/>
    </sheetNames>
    <definedNames>
      <definedName name="GoToInstructions"/>
      <definedName name="GoToOrgstructur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mailto:info@ubuntu.gov.za" TargetMode="External"/><Relationship Id="rId7" Type="http://schemas.openxmlformats.org/officeDocument/2006/relationships/hyperlink" Target="mailto:bnhahalua@ubuntu.gov.za" TargetMode="External"/><Relationship Id="rId2" Type="http://schemas.openxmlformats.org/officeDocument/2006/relationships/hyperlink" Target="mailto:pjantjies@ubuntu.gov.za" TargetMode="External"/><Relationship Id="rId1" Type="http://schemas.openxmlformats.org/officeDocument/2006/relationships/hyperlink" Target="http://www.ubuntu.gov.za/" TargetMode="External"/><Relationship Id="rId6" Type="http://schemas.openxmlformats.org/officeDocument/2006/relationships/hyperlink" Target="mailto:mfillis@ubuntu.gov.za" TargetMode="External"/><Relationship Id="rId5" Type="http://schemas.openxmlformats.org/officeDocument/2006/relationships/hyperlink" Target="mailto:xmalgas@ubuntu.gov.za" TargetMode="External"/><Relationship Id="rId4" Type="http://schemas.openxmlformats.org/officeDocument/2006/relationships/hyperlink" Target="mailto:mayor@ubuntu.gov.z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topLeftCell="A29" workbookViewId="0">
      <selection activeCell="I46" sqref="I45:I46"/>
    </sheetView>
  </sheetViews>
  <sheetFormatPr defaultRowHeight="12.75"/>
  <cols>
    <col min="1" max="16384" width="9.140625" style="2283"/>
  </cols>
  <sheetData>
    <row r="1" spans="1:1">
      <c r="A1" s="2283" t="str">
        <f>muni</f>
        <v>NC071 Ubuntu</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Y83"/>
  <sheetViews>
    <sheetView topLeftCell="A37" workbookViewId="0">
      <selection activeCell="C52" sqref="C52"/>
    </sheetView>
  </sheetViews>
  <sheetFormatPr defaultRowHeight="12.75"/>
  <cols>
    <col min="1" max="1" width="30.5703125" style="2" customWidth="1"/>
    <col min="2" max="2" width="0" style="249" hidden="1" customWidth="1"/>
    <col min="3" max="16384" width="9.140625" style="2"/>
  </cols>
  <sheetData>
    <row r="1" spans="1:25" s="252" customFormat="1">
      <c r="A1" s="166" t="s">
        <v>224</v>
      </c>
      <c r="B1" s="166"/>
      <c r="C1" s="166"/>
      <c r="D1" s="166"/>
      <c r="E1" s="166"/>
      <c r="F1" s="166"/>
      <c r="G1" s="166"/>
      <c r="H1" s="166"/>
      <c r="I1" s="166"/>
      <c r="J1" s="166"/>
      <c r="K1" s="166"/>
      <c r="L1" s="166"/>
    </row>
    <row r="2" spans="1:25">
      <c r="A2" s="168" t="s">
        <v>1</v>
      </c>
      <c r="B2" s="169" t="s">
        <v>72</v>
      </c>
      <c r="C2" s="5" t="s">
        <v>2</v>
      </c>
      <c r="D2" s="5" t="s">
        <v>3</v>
      </c>
      <c r="E2" s="6" t="s">
        <v>4</v>
      </c>
      <c r="F2" s="2176" t="s">
        <v>5</v>
      </c>
      <c r="G2" s="2177"/>
      <c r="H2" s="2177"/>
      <c r="I2" s="2177"/>
      <c r="J2" s="2178" t="s">
        <v>6</v>
      </c>
      <c r="K2" s="2179"/>
      <c r="L2" s="2180"/>
      <c r="M2" s="2191" t="s">
        <v>180</v>
      </c>
      <c r="N2" s="2191"/>
      <c r="O2" s="2191"/>
      <c r="P2" s="2191"/>
      <c r="Q2" s="2191"/>
      <c r="R2" s="2191"/>
      <c r="S2" s="2191"/>
      <c r="T2" s="2191"/>
      <c r="U2" s="2191"/>
      <c r="V2" s="2191"/>
      <c r="W2" s="2191"/>
      <c r="X2" s="2192"/>
    </row>
    <row r="3" spans="1:25" ht="25.5">
      <c r="A3" s="170" t="s">
        <v>73</v>
      </c>
      <c r="B3" s="429">
        <v>1</v>
      </c>
      <c r="C3" s="9" t="s">
        <v>8</v>
      </c>
      <c r="D3" s="9" t="s">
        <v>8</v>
      </c>
      <c r="E3" s="10" t="s">
        <v>8</v>
      </c>
      <c r="F3" s="8" t="s">
        <v>9</v>
      </c>
      <c r="G3" s="9" t="s">
        <v>10</v>
      </c>
      <c r="H3" s="10" t="s">
        <v>11</v>
      </c>
      <c r="I3" s="11" t="s">
        <v>12</v>
      </c>
      <c r="J3" s="8" t="s">
        <v>13</v>
      </c>
      <c r="K3" s="9" t="s">
        <v>14</v>
      </c>
      <c r="L3" s="10" t="s">
        <v>15</v>
      </c>
      <c r="M3" s="335" t="s">
        <v>181</v>
      </c>
      <c r="N3" s="336" t="s">
        <v>182</v>
      </c>
      <c r="O3" s="336" t="s">
        <v>183</v>
      </c>
      <c r="P3" s="336" t="s">
        <v>184</v>
      </c>
      <c r="Q3" s="336" t="s">
        <v>185</v>
      </c>
      <c r="R3" s="336" t="s">
        <v>186</v>
      </c>
      <c r="S3" s="336" t="s">
        <v>187</v>
      </c>
      <c r="T3" s="336" t="s">
        <v>188</v>
      </c>
      <c r="U3" s="336" t="s">
        <v>189</v>
      </c>
      <c r="V3" s="336" t="s">
        <v>190</v>
      </c>
      <c r="W3" s="336" t="s">
        <v>191</v>
      </c>
      <c r="X3" s="336" t="s">
        <v>192</v>
      </c>
    </row>
    <row r="4" spans="1:25">
      <c r="A4" s="172" t="s">
        <v>225</v>
      </c>
      <c r="B4" s="430"/>
      <c r="C4" s="174"/>
      <c r="D4" s="174"/>
      <c r="E4" s="431"/>
      <c r="F4" s="176"/>
      <c r="G4" s="174"/>
      <c r="H4" s="177"/>
      <c r="I4" s="175"/>
      <c r="J4" s="432"/>
      <c r="K4" s="174"/>
      <c r="L4" s="177"/>
      <c r="M4" s="337"/>
      <c r="N4" s="338"/>
      <c r="O4" s="338"/>
      <c r="P4" s="338"/>
      <c r="Q4" s="338"/>
      <c r="R4" s="338"/>
      <c r="S4" s="338"/>
      <c r="T4" s="338"/>
      <c r="U4" s="338"/>
      <c r="V4" s="338"/>
      <c r="W4" s="338"/>
      <c r="X4" s="338"/>
      <c r="Y4" s="24"/>
    </row>
    <row r="5" spans="1:25">
      <c r="A5" s="433" t="s">
        <v>17</v>
      </c>
      <c r="B5" s="434">
        <v>2</v>
      </c>
      <c r="C5" s="90">
        <v>2640135.62</v>
      </c>
      <c r="D5" s="90">
        <v>2889951.94</v>
      </c>
      <c r="E5" s="435">
        <v>4144259.06</v>
      </c>
      <c r="F5" s="436">
        <v>3570000</v>
      </c>
      <c r="G5" s="90">
        <v>3570000</v>
      </c>
      <c r="H5" s="437">
        <v>-4238526</v>
      </c>
      <c r="I5" s="438">
        <v>-4238526</v>
      </c>
      <c r="J5" s="436">
        <v>5023332.7199999988</v>
      </c>
      <c r="K5" s="90">
        <v>5340807.3479039986</v>
      </c>
      <c r="L5" s="437">
        <v>5742436.0604663789</v>
      </c>
      <c r="M5" s="139"/>
      <c r="N5" s="354"/>
      <c r="O5" s="354"/>
      <c r="P5" s="354"/>
      <c r="Q5" s="354"/>
      <c r="R5" s="354"/>
      <c r="S5" s="354"/>
      <c r="T5" s="354"/>
      <c r="U5" s="354"/>
      <c r="V5" s="354"/>
      <c r="W5" s="354"/>
      <c r="X5" s="354"/>
      <c r="Y5" s="24"/>
    </row>
    <row r="6" spans="1:25">
      <c r="A6" s="433" t="s">
        <v>226</v>
      </c>
      <c r="B6" s="434"/>
      <c r="C6" s="195">
        <v>0</v>
      </c>
      <c r="D6" s="195">
        <v>0</v>
      </c>
      <c r="E6" s="196">
        <v>0</v>
      </c>
      <c r="F6" s="197">
        <v>0</v>
      </c>
      <c r="G6" s="195">
        <v>0</v>
      </c>
      <c r="H6" s="198">
        <v>0</v>
      </c>
      <c r="I6" s="389">
        <v>0</v>
      </c>
      <c r="J6" s="197">
        <v>0</v>
      </c>
      <c r="K6" s="195">
        <v>0</v>
      </c>
      <c r="L6" s="198">
        <v>0</v>
      </c>
      <c r="M6" s="139"/>
      <c r="N6" s="354"/>
      <c r="O6" s="354"/>
      <c r="P6" s="354"/>
      <c r="Q6" s="354"/>
      <c r="R6" s="354"/>
      <c r="S6" s="354"/>
      <c r="T6" s="354"/>
      <c r="U6" s="354"/>
      <c r="V6" s="354"/>
      <c r="W6" s="354"/>
      <c r="X6" s="354"/>
      <c r="Y6" s="24"/>
    </row>
    <row r="7" spans="1:25">
      <c r="A7" s="439" t="s">
        <v>227</v>
      </c>
      <c r="B7" s="434">
        <v>2</v>
      </c>
      <c r="C7" s="90">
        <v>3797370.19</v>
      </c>
      <c r="D7" s="90">
        <v>4997575.4399999995</v>
      </c>
      <c r="E7" s="435">
        <v>6081064.3700000001</v>
      </c>
      <c r="F7" s="436">
        <v>6821175</v>
      </c>
      <c r="G7" s="90">
        <v>6701100</v>
      </c>
      <c r="H7" s="437">
        <v>6937271</v>
      </c>
      <c r="I7" s="438">
        <v>6937271</v>
      </c>
      <c r="J7" s="436">
        <v>5289862.8486000011</v>
      </c>
      <c r="K7" s="90">
        <v>7768715</v>
      </c>
      <c r="L7" s="437">
        <v>9018515</v>
      </c>
      <c r="M7" s="139"/>
      <c r="N7" s="354"/>
      <c r="O7" s="354"/>
      <c r="P7" s="354"/>
      <c r="Q7" s="354"/>
      <c r="R7" s="354"/>
      <c r="S7" s="354"/>
      <c r="T7" s="354"/>
      <c r="U7" s="354"/>
      <c r="V7" s="354"/>
      <c r="W7" s="354"/>
      <c r="X7" s="354"/>
      <c r="Y7" s="24"/>
    </row>
    <row r="8" spans="1:25">
      <c r="A8" s="439" t="s">
        <v>228</v>
      </c>
      <c r="B8" s="434">
        <v>2</v>
      </c>
      <c r="C8" s="90">
        <v>2501242.21</v>
      </c>
      <c r="D8" s="90">
        <v>3007305.7299999995</v>
      </c>
      <c r="E8" s="435">
        <v>4063905.7</v>
      </c>
      <c r="F8" s="436">
        <v>3906885</v>
      </c>
      <c r="G8" s="90">
        <v>3892615</v>
      </c>
      <c r="H8" s="437">
        <v>4867594</v>
      </c>
      <c r="I8" s="438">
        <v>4867594</v>
      </c>
      <c r="J8" s="436">
        <v>2109020.77</v>
      </c>
      <c r="K8" s="90">
        <v>4126210</v>
      </c>
      <c r="L8" s="437">
        <v>4373830</v>
      </c>
      <c r="M8" s="139"/>
      <c r="N8" s="354"/>
      <c r="O8" s="354"/>
      <c r="P8" s="354"/>
      <c r="Q8" s="354"/>
      <c r="R8" s="354"/>
      <c r="S8" s="354"/>
      <c r="T8" s="354"/>
      <c r="U8" s="354"/>
      <c r="V8" s="354"/>
      <c r="W8" s="354"/>
      <c r="X8" s="354"/>
      <c r="Y8" s="24"/>
    </row>
    <row r="9" spans="1:25">
      <c r="A9" s="439" t="s">
        <v>229</v>
      </c>
      <c r="B9" s="434">
        <v>2</v>
      </c>
      <c r="C9" s="90">
        <v>1940824.3</v>
      </c>
      <c r="D9" s="90">
        <v>2270283.7400000002</v>
      </c>
      <c r="E9" s="435">
        <v>1647476.7499999998</v>
      </c>
      <c r="F9" s="436">
        <v>2410475</v>
      </c>
      <c r="G9" s="90">
        <v>2410475</v>
      </c>
      <c r="H9" s="437">
        <v>2428724</v>
      </c>
      <c r="I9" s="438">
        <v>2428724</v>
      </c>
      <c r="J9" s="436">
        <v>1603002.1949999998</v>
      </c>
      <c r="K9" s="90">
        <v>2555100</v>
      </c>
      <c r="L9" s="437">
        <v>2708410</v>
      </c>
      <c r="M9" s="139"/>
      <c r="N9" s="354"/>
      <c r="O9" s="354"/>
      <c r="P9" s="354"/>
      <c r="Q9" s="354"/>
      <c r="R9" s="354"/>
      <c r="S9" s="354"/>
      <c r="T9" s="354"/>
      <c r="U9" s="354"/>
      <c r="V9" s="354"/>
      <c r="W9" s="354"/>
      <c r="X9" s="354"/>
      <c r="Y9" s="24"/>
    </row>
    <row r="10" spans="1:25">
      <c r="A10" s="439" t="s">
        <v>230</v>
      </c>
      <c r="B10" s="434">
        <v>2</v>
      </c>
      <c r="C10" s="19">
        <v>1845573.98</v>
      </c>
      <c r="D10" s="19">
        <v>1996840.48</v>
      </c>
      <c r="E10" s="111">
        <v>2280786.84</v>
      </c>
      <c r="F10" s="112">
        <v>2329660</v>
      </c>
      <c r="G10" s="110">
        <v>2329660</v>
      </c>
      <c r="H10" s="440">
        <v>2413471</v>
      </c>
      <c r="I10" s="113">
        <v>2413471</v>
      </c>
      <c r="J10" s="223">
        <v>2592865.02</v>
      </c>
      <c r="K10" s="110">
        <v>2469370</v>
      </c>
      <c r="L10" s="111">
        <v>2617560</v>
      </c>
      <c r="M10" s="139"/>
      <c r="N10" s="354"/>
      <c r="O10" s="354"/>
      <c r="P10" s="354"/>
      <c r="Q10" s="354"/>
      <c r="R10" s="354"/>
      <c r="S10" s="354"/>
      <c r="T10" s="354"/>
      <c r="U10" s="354"/>
      <c r="V10" s="354"/>
      <c r="W10" s="354"/>
      <c r="X10" s="354"/>
      <c r="Y10" s="24"/>
    </row>
    <row r="11" spans="1:25">
      <c r="A11" s="439" t="s">
        <v>231</v>
      </c>
      <c r="B11" s="441"/>
      <c r="C11" s="195">
        <v>0</v>
      </c>
      <c r="D11" s="195">
        <v>0</v>
      </c>
      <c r="E11" s="387">
        <v>0</v>
      </c>
      <c r="F11" s="388">
        <v>0</v>
      </c>
      <c r="G11" s="195">
        <v>0</v>
      </c>
      <c r="H11" s="387">
        <v>0</v>
      </c>
      <c r="I11" s="389">
        <v>0</v>
      </c>
      <c r="J11" s="197">
        <v>0</v>
      </c>
      <c r="K11" s="195">
        <v>0</v>
      </c>
      <c r="L11" s="387">
        <v>0</v>
      </c>
      <c r="M11" s="139"/>
      <c r="N11" s="354"/>
      <c r="O11" s="354"/>
      <c r="P11" s="354"/>
      <c r="Q11" s="354"/>
      <c r="R11" s="354"/>
      <c r="S11" s="354"/>
      <c r="T11" s="354"/>
      <c r="U11" s="354"/>
      <c r="V11" s="354"/>
      <c r="W11" s="354"/>
      <c r="X11" s="354"/>
      <c r="Y11" s="24"/>
    </row>
    <row r="12" spans="1:25">
      <c r="A12" s="439" t="s">
        <v>232</v>
      </c>
      <c r="B12" s="441"/>
      <c r="C12" s="195">
        <v>240100.2</v>
      </c>
      <c r="D12" s="195">
        <v>347573.96734127984</v>
      </c>
      <c r="E12" s="387">
        <v>410449.80811294453</v>
      </c>
      <c r="F12" s="388">
        <v>393920</v>
      </c>
      <c r="G12" s="195">
        <v>541520</v>
      </c>
      <c r="H12" s="387">
        <v>422967</v>
      </c>
      <c r="I12" s="389">
        <v>422967</v>
      </c>
      <c r="J12" s="197">
        <v>498910</v>
      </c>
      <c r="K12" s="195">
        <v>542180</v>
      </c>
      <c r="L12" s="387">
        <v>543390</v>
      </c>
      <c r="M12" s="139"/>
      <c r="N12" s="354"/>
      <c r="O12" s="354"/>
      <c r="P12" s="354"/>
      <c r="Q12" s="354"/>
      <c r="R12" s="354"/>
      <c r="S12" s="354"/>
      <c r="T12" s="354"/>
      <c r="U12" s="354"/>
      <c r="V12" s="354"/>
      <c r="W12" s="354"/>
      <c r="X12" s="354"/>
    </row>
    <row r="13" spans="1:25">
      <c r="A13" s="433" t="s">
        <v>233</v>
      </c>
      <c r="B13" s="441"/>
      <c r="C13" s="195">
        <v>227904.82</v>
      </c>
      <c r="D13" s="195">
        <v>864018.77999999991</v>
      </c>
      <c r="E13" s="387">
        <v>416264.64</v>
      </c>
      <c r="F13" s="388">
        <v>290000</v>
      </c>
      <c r="G13" s="195">
        <v>290000</v>
      </c>
      <c r="H13" s="387">
        <v>162728</v>
      </c>
      <c r="I13" s="389">
        <v>162728</v>
      </c>
      <c r="J13" s="197">
        <v>250000</v>
      </c>
      <c r="K13" s="195">
        <v>270000</v>
      </c>
      <c r="L13" s="387">
        <v>280000</v>
      </c>
      <c r="M13" s="139"/>
      <c r="N13" s="354"/>
      <c r="O13" s="354"/>
      <c r="P13" s="354"/>
      <c r="Q13" s="354"/>
      <c r="R13" s="354"/>
      <c r="S13" s="354"/>
      <c r="T13" s="354"/>
      <c r="U13" s="354"/>
      <c r="V13" s="354"/>
      <c r="W13" s="354"/>
      <c r="X13" s="354"/>
    </row>
    <row r="14" spans="1:25">
      <c r="A14" s="433" t="s">
        <v>234</v>
      </c>
      <c r="B14" s="441"/>
      <c r="C14" s="195">
        <v>1335514.96</v>
      </c>
      <c r="D14" s="195">
        <v>1520977.19</v>
      </c>
      <c r="E14" s="387">
        <v>1738372.84</v>
      </c>
      <c r="F14" s="388">
        <v>1800000</v>
      </c>
      <c r="G14" s="195">
        <v>1800000</v>
      </c>
      <c r="H14" s="387">
        <v>1702189</v>
      </c>
      <c r="I14" s="389">
        <v>1702189</v>
      </c>
      <c r="J14" s="197">
        <v>1800000</v>
      </c>
      <c r="K14" s="195">
        <v>1800000</v>
      </c>
      <c r="L14" s="387">
        <v>1800000</v>
      </c>
      <c r="M14" s="139"/>
      <c r="N14" s="354"/>
      <c r="O14" s="354"/>
      <c r="P14" s="354"/>
      <c r="Q14" s="354"/>
      <c r="R14" s="354"/>
      <c r="S14" s="354"/>
      <c r="T14" s="354"/>
      <c r="U14" s="354"/>
      <c r="V14" s="354"/>
      <c r="W14" s="354"/>
      <c r="X14" s="354"/>
    </row>
    <row r="15" spans="1:25">
      <c r="A15" s="433" t="s">
        <v>235</v>
      </c>
      <c r="B15" s="441"/>
      <c r="C15" s="442">
        <v>0</v>
      </c>
      <c r="D15" s="442">
        <v>0</v>
      </c>
      <c r="E15" s="443">
        <v>0</v>
      </c>
      <c r="F15" s="444">
        <v>0</v>
      </c>
      <c r="G15" s="442">
        <v>0</v>
      </c>
      <c r="H15" s="443">
        <v>0</v>
      </c>
      <c r="I15" s="445">
        <v>0</v>
      </c>
      <c r="J15" s="446">
        <v>0</v>
      </c>
      <c r="K15" s="442">
        <v>0</v>
      </c>
      <c r="L15" s="443">
        <v>0</v>
      </c>
      <c r="M15" s="139"/>
      <c r="N15" s="354"/>
      <c r="O15" s="354"/>
      <c r="P15" s="354"/>
      <c r="Q15" s="354"/>
      <c r="R15" s="354"/>
      <c r="S15" s="354"/>
      <c r="T15" s="354"/>
      <c r="U15" s="354"/>
      <c r="V15" s="354"/>
      <c r="W15" s="354"/>
      <c r="X15" s="354"/>
    </row>
    <row r="16" spans="1:25">
      <c r="A16" s="433" t="s">
        <v>236</v>
      </c>
      <c r="B16" s="441"/>
      <c r="C16" s="195">
        <v>3872606.4400000004</v>
      </c>
      <c r="D16" s="195">
        <v>4441817.17</v>
      </c>
      <c r="E16" s="387">
        <v>4720438.5</v>
      </c>
      <c r="F16" s="388">
        <v>10380000</v>
      </c>
      <c r="G16" s="195">
        <v>11688520</v>
      </c>
      <c r="H16" s="387">
        <v>8139110</v>
      </c>
      <c r="I16" s="389">
        <v>8139110</v>
      </c>
      <c r="J16" s="197">
        <v>16108000</v>
      </c>
      <c r="K16" s="195">
        <v>10388530</v>
      </c>
      <c r="L16" s="387">
        <v>10388540</v>
      </c>
      <c r="M16" s="139"/>
      <c r="N16" s="354"/>
      <c r="O16" s="354"/>
      <c r="P16" s="354"/>
      <c r="Q16" s="354"/>
      <c r="R16" s="354"/>
      <c r="S16" s="354"/>
      <c r="T16" s="354"/>
      <c r="U16" s="354"/>
      <c r="V16" s="354"/>
      <c r="W16" s="354"/>
      <c r="X16" s="354"/>
    </row>
    <row r="17" spans="1:24">
      <c r="A17" s="433" t="s">
        <v>237</v>
      </c>
      <c r="B17" s="441"/>
      <c r="C17" s="195">
        <v>208150.86</v>
      </c>
      <c r="D17" s="195">
        <v>235340.30000000002</v>
      </c>
      <c r="E17" s="387">
        <v>301476.14</v>
      </c>
      <c r="F17" s="388">
        <v>453500</v>
      </c>
      <c r="G17" s="195">
        <v>442500</v>
      </c>
      <c r="H17" s="387">
        <v>420555</v>
      </c>
      <c r="I17" s="389">
        <v>420555</v>
      </c>
      <c r="J17" s="197">
        <v>419800</v>
      </c>
      <c r="K17" s="195">
        <v>442800</v>
      </c>
      <c r="L17" s="387">
        <v>443100</v>
      </c>
      <c r="M17" s="139"/>
      <c r="N17" s="354"/>
      <c r="O17" s="354"/>
      <c r="P17" s="354"/>
      <c r="Q17" s="354"/>
      <c r="R17" s="354"/>
      <c r="S17" s="354"/>
      <c r="T17" s="354"/>
      <c r="U17" s="354"/>
      <c r="V17" s="354"/>
      <c r="W17" s="354"/>
      <c r="X17" s="354"/>
    </row>
    <row r="18" spans="1:24">
      <c r="A18" s="439" t="s">
        <v>238</v>
      </c>
      <c r="B18" s="434"/>
      <c r="C18" s="442">
        <v>38209.160000000003</v>
      </c>
      <c r="D18" s="442">
        <v>40785.32</v>
      </c>
      <c r="E18" s="443">
        <v>13568.14</v>
      </c>
      <c r="F18" s="444"/>
      <c r="G18" s="442">
        <v>20000</v>
      </c>
      <c r="H18" s="443">
        <v>16877</v>
      </c>
      <c r="I18" s="445">
        <v>16877</v>
      </c>
      <c r="J18" s="446">
        <v>20000</v>
      </c>
      <c r="K18" s="442">
        <v>20000</v>
      </c>
      <c r="L18" s="443">
        <v>20000</v>
      </c>
      <c r="M18" s="139"/>
      <c r="N18" s="354"/>
      <c r="O18" s="354"/>
      <c r="P18" s="354"/>
      <c r="Q18" s="354"/>
      <c r="R18" s="354"/>
      <c r="S18" s="354"/>
      <c r="T18" s="354"/>
      <c r="U18" s="354"/>
      <c r="V18" s="354"/>
      <c r="W18" s="354"/>
      <c r="X18" s="354"/>
    </row>
    <row r="19" spans="1:24">
      <c r="A19" s="433" t="s">
        <v>20</v>
      </c>
      <c r="B19" s="441"/>
      <c r="C19" s="195">
        <v>7437817</v>
      </c>
      <c r="D19" s="195">
        <v>35690775.583800003</v>
      </c>
      <c r="E19" s="387">
        <v>26974491.153999999</v>
      </c>
      <c r="F19" s="388">
        <v>16605000</v>
      </c>
      <c r="G19" s="195">
        <v>16625000</v>
      </c>
      <c r="H19" s="387">
        <v>18044873</v>
      </c>
      <c r="I19" s="389">
        <v>18044873</v>
      </c>
      <c r="J19" s="197">
        <v>18061000</v>
      </c>
      <c r="K19" s="195">
        <v>20334000</v>
      </c>
      <c r="L19" s="387">
        <v>37542000</v>
      </c>
      <c r="M19" s="390"/>
      <c r="N19" s="354"/>
      <c r="O19" s="354"/>
      <c r="P19" s="354"/>
      <c r="Q19" s="354"/>
      <c r="R19" s="354"/>
      <c r="S19" s="354"/>
      <c r="T19" s="354"/>
      <c r="U19" s="354"/>
      <c r="V19" s="354"/>
      <c r="W19" s="354"/>
      <c r="X19" s="354"/>
    </row>
    <row r="20" spans="1:24">
      <c r="A20" s="433" t="s">
        <v>239</v>
      </c>
      <c r="B20" s="441">
        <v>2</v>
      </c>
      <c r="C20" s="19">
        <v>1074552.8299999996</v>
      </c>
      <c r="D20" s="19">
        <v>11665846.659999998</v>
      </c>
      <c r="E20" s="111">
        <v>571931.04</v>
      </c>
      <c r="F20" s="112">
        <v>1356000</v>
      </c>
      <c r="G20" s="110">
        <v>637700</v>
      </c>
      <c r="H20" s="111">
        <v>508622</v>
      </c>
      <c r="I20" s="113">
        <v>508622</v>
      </c>
      <c r="J20" s="223">
        <v>516250</v>
      </c>
      <c r="K20" s="110">
        <v>311970</v>
      </c>
      <c r="L20" s="111">
        <v>314390</v>
      </c>
      <c r="M20" s="390"/>
      <c r="N20" s="354"/>
      <c r="O20" s="354"/>
      <c r="P20" s="354"/>
      <c r="Q20" s="354"/>
      <c r="R20" s="354"/>
      <c r="S20" s="354"/>
      <c r="T20" s="354"/>
      <c r="U20" s="354"/>
      <c r="V20" s="354"/>
      <c r="W20" s="354"/>
      <c r="X20" s="354"/>
    </row>
    <row r="21" spans="1:24">
      <c r="A21" s="433" t="s">
        <v>240</v>
      </c>
      <c r="B21" s="441"/>
      <c r="C21" s="442">
        <v>975</v>
      </c>
      <c r="D21" s="195">
        <v>9466</v>
      </c>
      <c r="E21" s="387">
        <v>2559</v>
      </c>
      <c r="F21" s="388"/>
      <c r="G21" s="195">
        <v>56100</v>
      </c>
      <c r="H21" s="387">
        <v>19452</v>
      </c>
      <c r="I21" s="389">
        <v>19452</v>
      </c>
      <c r="J21" s="197">
        <v>56100</v>
      </c>
      <c r="K21" s="195">
        <v>56200</v>
      </c>
      <c r="L21" s="387">
        <v>56300</v>
      </c>
      <c r="M21" s="390"/>
      <c r="N21" s="354"/>
      <c r="O21" s="354"/>
      <c r="P21" s="354"/>
      <c r="Q21" s="354"/>
      <c r="R21" s="354"/>
      <c r="S21" s="354"/>
      <c r="T21" s="354"/>
      <c r="U21" s="354"/>
      <c r="V21" s="354"/>
      <c r="W21" s="354"/>
      <c r="X21" s="354"/>
    </row>
    <row r="22" spans="1:24" ht="25.5">
      <c r="A22" s="447" t="s">
        <v>22</v>
      </c>
      <c r="B22" s="448"/>
      <c r="C22" s="449">
        <v>27160977.57</v>
      </c>
      <c r="D22" s="449">
        <v>69978558.301141277</v>
      </c>
      <c r="E22" s="450">
        <v>53367043.982112944</v>
      </c>
      <c r="F22" s="451">
        <v>50316615</v>
      </c>
      <c r="G22" s="449">
        <v>51005190</v>
      </c>
      <c r="H22" s="450">
        <v>41845907</v>
      </c>
      <c r="I22" s="451">
        <v>41845907</v>
      </c>
      <c r="J22" s="452">
        <v>54348143.553599998</v>
      </c>
      <c r="K22" s="449">
        <v>56425882.347903997</v>
      </c>
      <c r="L22" s="450">
        <v>75848471.060466379</v>
      </c>
      <c r="M22" s="363">
        <v>0</v>
      </c>
      <c r="N22" s="364">
        <v>0</v>
      </c>
      <c r="O22" s="364">
        <v>0</v>
      </c>
      <c r="P22" s="364">
        <v>0</v>
      </c>
      <c r="Q22" s="364">
        <v>0</v>
      </c>
      <c r="R22" s="364">
        <v>0</v>
      </c>
      <c r="S22" s="364">
        <v>0</v>
      </c>
      <c r="T22" s="364">
        <v>0</v>
      </c>
      <c r="U22" s="364">
        <v>0</v>
      </c>
      <c r="V22" s="364">
        <v>0</v>
      </c>
      <c r="W22" s="364">
        <v>0</v>
      </c>
      <c r="X22" s="364">
        <v>0</v>
      </c>
    </row>
    <row r="23" spans="1:24" ht="3.75" customHeight="1">
      <c r="A23" s="453"/>
      <c r="B23" s="441"/>
      <c r="C23" s="110"/>
      <c r="D23" s="110"/>
      <c r="E23" s="111"/>
      <c r="F23" s="112"/>
      <c r="G23" s="110"/>
      <c r="H23" s="111"/>
      <c r="I23" s="113"/>
      <c r="J23" s="223"/>
      <c r="K23" s="110"/>
      <c r="L23" s="111"/>
      <c r="M23" s="139"/>
      <c r="N23" s="354"/>
      <c r="O23" s="354"/>
      <c r="P23" s="354"/>
      <c r="Q23" s="354"/>
      <c r="R23" s="354"/>
      <c r="S23" s="354"/>
      <c r="T23" s="354"/>
      <c r="U23" s="354"/>
      <c r="V23" s="354"/>
      <c r="W23" s="354"/>
      <c r="X23" s="354"/>
    </row>
    <row r="24" spans="1:24">
      <c r="A24" s="172" t="s">
        <v>241</v>
      </c>
      <c r="B24" s="454"/>
      <c r="C24" s="110"/>
      <c r="D24" s="110"/>
      <c r="E24" s="111"/>
      <c r="F24" s="112"/>
      <c r="G24" s="110"/>
      <c r="H24" s="111"/>
      <c r="I24" s="113"/>
      <c r="J24" s="223"/>
      <c r="K24" s="110"/>
      <c r="L24" s="111"/>
      <c r="M24" s="139"/>
      <c r="N24" s="354"/>
      <c r="O24" s="354"/>
      <c r="P24" s="354"/>
      <c r="Q24" s="354"/>
      <c r="R24" s="354"/>
      <c r="S24" s="354"/>
      <c r="T24" s="354"/>
      <c r="U24" s="354"/>
      <c r="V24" s="354"/>
      <c r="W24" s="354"/>
      <c r="X24" s="354"/>
    </row>
    <row r="25" spans="1:24">
      <c r="A25" s="439" t="s">
        <v>242</v>
      </c>
      <c r="B25" s="434">
        <v>2</v>
      </c>
      <c r="C25" s="110">
        <v>10576660.059999999</v>
      </c>
      <c r="D25" s="19">
        <v>11816013.710000001</v>
      </c>
      <c r="E25" s="111">
        <v>13579497.119999997</v>
      </c>
      <c r="F25" s="112">
        <v>18695710</v>
      </c>
      <c r="G25" s="110">
        <v>19220645</v>
      </c>
      <c r="H25" s="111">
        <v>16767022</v>
      </c>
      <c r="I25" s="113">
        <v>16767022</v>
      </c>
      <c r="J25" s="223">
        <v>23278845.536823008</v>
      </c>
      <c r="K25" s="110">
        <v>20453450</v>
      </c>
      <c r="L25" s="111">
        <v>21658085</v>
      </c>
      <c r="M25" s="139"/>
      <c r="N25" s="354"/>
      <c r="O25" s="354"/>
      <c r="P25" s="354"/>
      <c r="Q25" s="354"/>
      <c r="R25" s="354"/>
      <c r="S25" s="354"/>
      <c r="T25" s="354"/>
      <c r="U25" s="354"/>
      <c r="V25" s="354"/>
      <c r="W25" s="354"/>
      <c r="X25" s="354"/>
    </row>
    <row r="26" spans="1:24">
      <c r="A26" s="439" t="s">
        <v>24</v>
      </c>
      <c r="B26" s="434"/>
      <c r="C26" s="442">
        <v>1423440.1600000001</v>
      </c>
      <c r="D26" s="195">
        <v>1591397.97</v>
      </c>
      <c r="E26" s="387">
        <v>1693387.8599999999</v>
      </c>
      <c r="F26" s="388">
        <v>1780000</v>
      </c>
      <c r="G26" s="195">
        <v>1780000</v>
      </c>
      <c r="H26" s="387">
        <v>1783890</v>
      </c>
      <c r="I26" s="389">
        <v>1783890</v>
      </c>
      <c r="J26" s="197">
        <v>1850000</v>
      </c>
      <c r="K26" s="195">
        <v>1890000</v>
      </c>
      <c r="L26" s="387">
        <v>2000000</v>
      </c>
      <c r="M26" s="139"/>
      <c r="N26" s="354"/>
      <c r="O26" s="354"/>
      <c r="P26" s="354"/>
      <c r="Q26" s="354"/>
      <c r="R26" s="354"/>
      <c r="S26" s="354"/>
      <c r="T26" s="354"/>
      <c r="U26" s="354"/>
      <c r="V26" s="354"/>
      <c r="W26" s="354"/>
      <c r="X26" s="354"/>
    </row>
    <row r="27" spans="1:24">
      <c r="A27" s="439" t="s">
        <v>243</v>
      </c>
      <c r="B27" s="434">
        <v>3</v>
      </c>
      <c r="C27" s="195">
        <v>2029758.72</v>
      </c>
      <c r="D27" s="195">
        <v>-238904.13999135193</v>
      </c>
      <c r="E27" s="387">
        <v>3541767.8020000746</v>
      </c>
      <c r="F27" s="388">
        <v>0</v>
      </c>
      <c r="G27" s="195">
        <v>560000</v>
      </c>
      <c r="H27" s="387">
        <v>62720</v>
      </c>
      <c r="I27" s="389">
        <v>62720</v>
      </c>
      <c r="J27" s="197">
        <v>8899166.4600000437</v>
      </c>
      <c r="K27" s="195">
        <v>560000</v>
      </c>
      <c r="L27" s="387">
        <v>560000</v>
      </c>
      <c r="M27" s="139"/>
      <c r="N27" s="354"/>
      <c r="O27" s="354"/>
      <c r="P27" s="354"/>
      <c r="Q27" s="354"/>
      <c r="R27" s="354"/>
      <c r="S27" s="354"/>
      <c r="T27" s="354"/>
      <c r="U27" s="354"/>
      <c r="V27" s="354"/>
      <c r="W27" s="354"/>
      <c r="X27" s="354"/>
    </row>
    <row r="28" spans="1:24">
      <c r="A28" s="439" t="s">
        <v>25</v>
      </c>
      <c r="B28" s="434">
        <v>2</v>
      </c>
      <c r="C28" s="110">
        <v>0</v>
      </c>
      <c r="D28" s="19">
        <v>4025720.9765738035</v>
      </c>
      <c r="E28" s="111">
        <v>4524935.8346276861</v>
      </c>
      <c r="F28" s="112">
        <v>204800</v>
      </c>
      <c r="G28" s="110">
        <v>221400</v>
      </c>
      <c r="H28" s="111">
        <v>24798</v>
      </c>
      <c r="I28" s="113">
        <v>24798</v>
      </c>
      <c r="J28" s="223">
        <v>5357533.0649144258</v>
      </c>
      <c r="K28" s="110">
        <v>222400</v>
      </c>
      <c r="L28" s="111">
        <v>208400</v>
      </c>
      <c r="M28" s="390"/>
      <c r="N28" s="391"/>
      <c r="O28" s="391"/>
      <c r="P28" s="391"/>
      <c r="Q28" s="391"/>
      <c r="R28" s="391"/>
      <c r="S28" s="391"/>
      <c r="T28" s="391"/>
      <c r="U28" s="391"/>
      <c r="V28" s="391"/>
      <c r="W28" s="391"/>
      <c r="X28" s="391"/>
    </row>
    <row r="29" spans="1:24">
      <c r="A29" s="439" t="s">
        <v>26</v>
      </c>
      <c r="B29" s="434"/>
      <c r="C29" s="195">
        <v>764314.14999999991</v>
      </c>
      <c r="D29" s="195">
        <v>601015.97</v>
      </c>
      <c r="E29" s="387">
        <v>565750.5199999999</v>
      </c>
      <c r="F29" s="388">
        <v>8783000</v>
      </c>
      <c r="G29" s="195">
        <v>250000</v>
      </c>
      <c r="H29" s="387">
        <v>342863</v>
      </c>
      <c r="I29" s="389">
        <v>342863</v>
      </c>
      <c r="J29" s="197">
        <v>453000</v>
      </c>
      <c r="K29" s="195">
        <v>585000</v>
      </c>
      <c r="L29" s="387">
        <v>590000</v>
      </c>
      <c r="M29" s="139"/>
      <c r="N29" s="354"/>
      <c r="O29" s="354"/>
      <c r="P29" s="354"/>
      <c r="Q29" s="354"/>
      <c r="R29" s="354"/>
      <c r="S29" s="354"/>
      <c r="T29" s="354"/>
      <c r="U29" s="354"/>
      <c r="V29" s="354"/>
      <c r="W29" s="354"/>
      <c r="X29" s="354"/>
    </row>
    <row r="30" spans="1:24">
      <c r="A30" s="439" t="s">
        <v>244</v>
      </c>
      <c r="B30" s="434">
        <v>2</v>
      </c>
      <c r="C30" s="110">
        <v>3160154.76</v>
      </c>
      <c r="D30" s="19">
        <v>4344688.4399999995</v>
      </c>
      <c r="E30" s="111">
        <v>5985964.4299999997</v>
      </c>
      <c r="F30" s="112">
        <v>7585515</v>
      </c>
      <c r="G30" s="110">
        <v>8456100</v>
      </c>
      <c r="H30" s="111">
        <v>8472926</v>
      </c>
      <c r="I30" s="113">
        <v>8472926</v>
      </c>
      <c r="J30" s="223">
        <v>8450000</v>
      </c>
      <c r="K30" s="110">
        <v>9317470</v>
      </c>
      <c r="L30" s="111">
        <v>11479760</v>
      </c>
      <c r="M30" s="139"/>
      <c r="N30" s="354"/>
      <c r="O30" s="354"/>
      <c r="P30" s="354"/>
      <c r="Q30" s="354"/>
      <c r="R30" s="354"/>
      <c r="S30" s="354"/>
      <c r="T30" s="354"/>
      <c r="U30" s="354"/>
      <c r="V30" s="354"/>
      <c r="W30" s="354"/>
      <c r="X30" s="354"/>
    </row>
    <row r="31" spans="1:24">
      <c r="A31" s="439" t="s">
        <v>245</v>
      </c>
      <c r="B31" s="434">
        <v>8</v>
      </c>
      <c r="C31" s="442">
        <v>0</v>
      </c>
      <c r="D31" s="442">
        <v>0</v>
      </c>
      <c r="E31" s="443">
        <v>0</v>
      </c>
      <c r="F31" s="444">
        <v>5042000</v>
      </c>
      <c r="G31" s="442">
        <v>0</v>
      </c>
      <c r="H31" s="443">
        <v>0</v>
      </c>
      <c r="I31" s="445">
        <v>0</v>
      </c>
      <c r="J31" s="446">
        <v>0</v>
      </c>
      <c r="K31" s="442">
        <v>0</v>
      </c>
      <c r="L31" s="443">
        <v>0</v>
      </c>
      <c r="M31" s="139"/>
      <c r="N31" s="354"/>
      <c r="O31" s="354"/>
      <c r="P31" s="354"/>
      <c r="Q31" s="354"/>
      <c r="R31" s="354"/>
      <c r="S31" s="354"/>
      <c r="T31" s="354"/>
      <c r="U31" s="354"/>
      <c r="V31" s="354"/>
      <c r="W31" s="354"/>
      <c r="X31" s="354"/>
    </row>
    <row r="32" spans="1:24">
      <c r="A32" s="439" t="s">
        <v>246</v>
      </c>
      <c r="B32" s="434"/>
      <c r="C32" s="110">
        <v>0</v>
      </c>
      <c r="D32" s="19">
        <v>0</v>
      </c>
      <c r="E32" s="111">
        <v>0</v>
      </c>
      <c r="F32" s="112">
        <v>90000</v>
      </c>
      <c r="G32" s="110">
        <v>0</v>
      </c>
      <c r="H32" s="111">
        <v>0</v>
      </c>
      <c r="I32" s="113">
        <v>0</v>
      </c>
      <c r="J32" s="223">
        <v>0</v>
      </c>
      <c r="K32" s="110">
        <v>0</v>
      </c>
      <c r="L32" s="111">
        <v>0</v>
      </c>
      <c r="M32" s="139"/>
      <c r="N32" s="354"/>
      <c r="O32" s="354"/>
      <c r="P32" s="354"/>
      <c r="Q32" s="354"/>
      <c r="R32" s="354"/>
      <c r="S32" s="354"/>
      <c r="T32" s="354"/>
      <c r="U32" s="354"/>
      <c r="V32" s="354"/>
      <c r="W32" s="354"/>
      <c r="X32" s="354"/>
    </row>
    <row r="33" spans="1:25">
      <c r="A33" s="439" t="s">
        <v>28</v>
      </c>
      <c r="B33" s="434"/>
      <c r="C33" s="195">
        <v>2404407.1399999997</v>
      </c>
      <c r="D33" s="195">
        <v>3404607.72</v>
      </c>
      <c r="E33" s="387">
        <v>2658653.4800000004</v>
      </c>
      <c r="F33" s="388">
        <v>3858650</v>
      </c>
      <c r="G33" s="195">
        <v>3767700</v>
      </c>
      <c r="H33" s="387">
        <v>3573842</v>
      </c>
      <c r="I33" s="389">
        <v>3573842</v>
      </c>
      <c r="J33" s="197">
        <v>3483078.63</v>
      </c>
      <c r="K33" s="195">
        <v>4036170</v>
      </c>
      <c r="L33" s="387">
        <v>4330905</v>
      </c>
      <c r="M33" s="139"/>
      <c r="N33" s="354"/>
      <c r="O33" s="354"/>
      <c r="P33" s="354"/>
      <c r="Q33" s="354"/>
      <c r="R33" s="354"/>
      <c r="S33" s="354"/>
      <c r="T33" s="354"/>
      <c r="U33" s="354"/>
      <c r="V33" s="354"/>
      <c r="W33" s="354"/>
      <c r="X33" s="354"/>
    </row>
    <row r="34" spans="1:25">
      <c r="A34" s="439" t="s">
        <v>29</v>
      </c>
      <c r="B34" s="434" t="s">
        <v>247</v>
      </c>
      <c r="C34" s="110">
        <v>5568298.3400000008</v>
      </c>
      <c r="D34" s="19">
        <v>25015941.469999999</v>
      </c>
      <c r="E34" s="111">
        <v>9695410.1000000015</v>
      </c>
      <c r="F34" s="112">
        <v>4277000</v>
      </c>
      <c r="G34" s="110">
        <v>14823310</v>
      </c>
      <c r="H34" s="111">
        <v>10726489</v>
      </c>
      <c r="I34" s="113">
        <v>10726489</v>
      </c>
      <c r="J34" s="223">
        <v>18137983.549387999</v>
      </c>
      <c r="K34" s="110">
        <v>16468580</v>
      </c>
      <c r="L34" s="111">
        <v>16351875</v>
      </c>
      <c r="M34" s="139"/>
      <c r="N34" s="354"/>
      <c r="O34" s="354"/>
      <c r="P34" s="354"/>
      <c r="Q34" s="354"/>
      <c r="R34" s="354"/>
      <c r="S34" s="354"/>
      <c r="T34" s="354"/>
      <c r="U34" s="354"/>
      <c r="V34" s="354"/>
      <c r="W34" s="354"/>
      <c r="X34" s="354"/>
    </row>
    <row r="35" spans="1:25">
      <c r="A35" s="433" t="s">
        <v>248</v>
      </c>
      <c r="B35" s="441"/>
      <c r="C35" s="442">
        <v>0</v>
      </c>
      <c r="D35" s="442">
        <v>11747.75</v>
      </c>
      <c r="E35" s="387">
        <v>0</v>
      </c>
      <c r="F35" s="444">
        <v>0</v>
      </c>
      <c r="G35" s="442">
        <v>10000</v>
      </c>
      <c r="H35" s="387">
        <v>1120</v>
      </c>
      <c r="I35" s="389">
        <v>1120</v>
      </c>
      <c r="J35" s="446">
        <v>3000</v>
      </c>
      <c r="K35" s="442">
        <v>10000</v>
      </c>
      <c r="L35" s="443">
        <v>10000</v>
      </c>
      <c r="M35" s="139"/>
      <c r="N35" s="354"/>
      <c r="O35" s="354"/>
      <c r="P35" s="354"/>
      <c r="Q35" s="354"/>
      <c r="R35" s="354"/>
      <c r="S35" s="354"/>
      <c r="T35" s="354"/>
      <c r="U35" s="354"/>
      <c r="V35" s="354"/>
      <c r="W35" s="354"/>
      <c r="X35" s="354"/>
    </row>
    <row r="36" spans="1:25">
      <c r="A36" s="455" t="s">
        <v>30</v>
      </c>
      <c r="B36" s="448"/>
      <c r="C36" s="449">
        <v>25927033.330000002</v>
      </c>
      <c r="D36" s="449">
        <v>50572229.866582446</v>
      </c>
      <c r="E36" s="450">
        <v>42245367.146627761</v>
      </c>
      <c r="F36" s="451">
        <v>50316675</v>
      </c>
      <c r="G36" s="449">
        <v>49089155</v>
      </c>
      <c r="H36" s="450">
        <v>41755670</v>
      </c>
      <c r="I36" s="451">
        <v>41755670</v>
      </c>
      <c r="J36" s="452">
        <v>69912607.241125479</v>
      </c>
      <c r="K36" s="449">
        <v>53543070</v>
      </c>
      <c r="L36" s="450">
        <v>57189025</v>
      </c>
      <c r="M36" s="363">
        <v>0</v>
      </c>
      <c r="N36" s="364">
        <v>0</v>
      </c>
      <c r="O36" s="364">
        <v>0</v>
      </c>
      <c r="P36" s="364">
        <v>0</v>
      </c>
      <c r="Q36" s="364">
        <v>0</v>
      </c>
      <c r="R36" s="364">
        <v>0</v>
      </c>
      <c r="S36" s="364">
        <v>0</v>
      </c>
      <c r="T36" s="364">
        <v>0</v>
      </c>
      <c r="U36" s="364">
        <v>0</v>
      </c>
      <c r="V36" s="364">
        <v>0</v>
      </c>
      <c r="W36" s="364">
        <v>0</v>
      </c>
      <c r="X36" s="364">
        <v>0</v>
      </c>
    </row>
    <row r="37" spans="1:25" ht="3.75" customHeight="1">
      <c r="A37" s="453"/>
      <c r="B37" s="441"/>
      <c r="C37" s="403"/>
      <c r="D37" s="403"/>
      <c r="E37" s="404"/>
      <c r="F37" s="405"/>
      <c r="G37" s="403"/>
      <c r="H37" s="404"/>
      <c r="I37" s="405"/>
      <c r="J37" s="407"/>
      <c r="K37" s="403"/>
      <c r="L37" s="404"/>
      <c r="M37" s="409"/>
      <c r="N37" s="410"/>
      <c r="O37" s="410"/>
      <c r="P37" s="410"/>
      <c r="Q37" s="410"/>
      <c r="R37" s="410"/>
      <c r="S37" s="410"/>
      <c r="T37" s="410"/>
      <c r="U37" s="410"/>
      <c r="V37" s="410"/>
      <c r="W37" s="410"/>
      <c r="X37" s="410"/>
    </row>
    <row r="38" spans="1:25">
      <c r="A38" s="456" t="s">
        <v>31</v>
      </c>
      <c r="B38" s="441"/>
      <c r="C38" s="121">
        <v>1233944.2399999984</v>
      </c>
      <c r="D38" s="121">
        <v>19406328.434558831</v>
      </c>
      <c r="E38" s="122">
        <v>11121676.835485183</v>
      </c>
      <c r="F38" s="123">
        <v>-60</v>
      </c>
      <c r="G38" s="121">
        <v>1916035</v>
      </c>
      <c r="H38" s="122">
        <v>90237</v>
      </c>
      <c r="I38" s="123">
        <v>90237</v>
      </c>
      <c r="J38" s="408">
        <v>-15564463.687525481</v>
      </c>
      <c r="K38" s="121">
        <v>2882812.3479039967</v>
      </c>
      <c r="L38" s="122">
        <v>18659446.060466379</v>
      </c>
      <c r="M38" s="409">
        <v>0</v>
      </c>
      <c r="N38" s="410">
        <v>0</v>
      </c>
      <c r="O38" s="410">
        <v>0</v>
      </c>
      <c r="P38" s="410">
        <v>0</v>
      </c>
      <c r="Q38" s="410">
        <v>0</v>
      </c>
      <c r="R38" s="410">
        <v>0</v>
      </c>
      <c r="S38" s="410">
        <v>0</v>
      </c>
      <c r="T38" s="410">
        <v>0</v>
      </c>
      <c r="U38" s="410">
        <v>0</v>
      </c>
      <c r="V38" s="410">
        <v>0</v>
      </c>
      <c r="W38" s="410">
        <v>0</v>
      </c>
      <c r="X38" s="410">
        <v>0</v>
      </c>
    </row>
    <row r="39" spans="1:25">
      <c r="A39" s="433" t="s">
        <v>32</v>
      </c>
      <c r="B39" s="441"/>
      <c r="C39" s="457">
        <v>0</v>
      </c>
      <c r="D39" s="457">
        <v>0</v>
      </c>
      <c r="E39" s="458">
        <v>0</v>
      </c>
      <c r="F39" s="459">
        <v>0</v>
      </c>
      <c r="G39" s="457">
        <v>0</v>
      </c>
      <c r="H39" s="458">
        <v>0</v>
      </c>
      <c r="I39" s="460">
        <v>0</v>
      </c>
      <c r="J39" s="461">
        <v>9488000</v>
      </c>
      <c r="K39" s="457">
        <v>11537000</v>
      </c>
      <c r="L39" s="458">
        <v>12171000</v>
      </c>
      <c r="M39" s="390"/>
      <c r="N39" s="391"/>
      <c r="O39" s="391"/>
      <c r="P39" s="391"/>
      <c r="Q39" s="391"/>
      <c r="R39" s="391"/>
      <c r="S39" s="391"/>
      <c r="T39" s="391"/>
      <c r="U39" s="391"/>
      <c r="V39" s="391"/>
      <c r="W39" s="391"/>
      <c r="X39" s="391"/>
      <c r="Y39" s="24"/>
    </row>
    <row r="40" spans="1:25">
      <c r="A40" s="433" t="s">
        <v>249</v>
      </c>
      <c r="B40" s="441">
        <v>6</v>
      </c>
      <c r="C40" s="110">
        <v>0</v>
      </c>
      <c r="D40" s="19">
        <v>0</v>
      </c>
      <c r="E40" s="111">
        <v>0</v>
      </c>
      <c r="F40" s="112">
        <v>0</v>
      </c>
      <c r="G40" s="110">
        <v>0</v>
      </c>
      <c r="H40" s="111">
        <v>0</v>
      </c>
      <c r="I40" s="113">
        <v>0</v>
      </c>
      <c r="J40" s="223">
        <v>0</v>
      </c>
      <c r="K40" s="110">
        <v>0</v>
      </c>
      <c r="L40" s="111">
        <v>0</v>
      </c>
      <c r="M40" s="139"/>
      <c r="N40" s="354"/>
      <c r="O40" s="354"/>
      <c r="P40" s="354"/>
      <c r="Q40" s="354"/>
      <c r="R40" s="354"/>
      <c r="S40" s="354"/>
      <c r="T40" s="354"/>
      <c r="U40" s="354"/>
      <c r="V40" s="354"/>
      <c r="W40" s="354"/>
      <c r="X40" s="354"/>
    </row>
    <row r="41" spans="1:25">
      <c r="A41" s="433" t="s">
        <v>250</v>
      </c>
      <c r="B41" s="441"/>
      <c r="C41" s="442">
        <v>0</v>
      </c>
      <c r="D41" s="195">
        <v>0</v>
      </c>
      <c r="E41" s="387">
        <v>0</v>
      </c>
      <c r="F41" s="462">
        <v>0</v>
      </c>
      <c r="G41" s="463">
        <v>0</v>
      </c>
      <c r="H41" s="464">
        <v>0</v>
      </c>
      <c r="I41" s="389">
        <v>0</v>
      </c>
      <c r="J41" s="465">
        <v>0</v>
      </c>
      <c r="K41" s="463">
        <v>0</v>
      </c>
      <c r="L41" s="464">
        <v>0</v>
      </c>
      <c r="M41" s="139"/>
      <c r="N41" s="354"/>
      <c r="O41" s="354"/>
      <c r="P41" s="354"/>
      <c r="Q41" s="354"/>
      <c r="R41" s="354"/>
      <c r="S41" s="354"/>
      <c r="T41" s="354"/>
      <c r="U41" s="354"/>
      <c r="V41" s="354"/>
      <c r="W41" s="354"/>
      <c r="X41" s="354"/>
    </row>
    <row r="42" spans="1:25" ht="25.5">
      <c r="A42" s="25" t="s">
        <v>34</v>
      </c>
      <c r="B42" s="441"/>
      <c r="C42" s="466">
        <v>1233944.2399999984</v>
      </c>
      <c r="D42" s="466">
        <v>19406328.434558831</v>
      </c>
      <c r="E42" s="467">
        <v>11121676.835485183</v>
      </c>
      <c r="F42" s="468">
        <v>-60</v>
      </c>
      <c r="G42" s="466">
        <v>1916035</v>
      </c>
      <c r="H42" s="467">
        <v>90237</v>
      </c>
      <c r="I42" s="468">
        <v>90237</v>
      </c>
      <c r="J42" s="469">
        <v>-6076463.687525481</v>
      </c>
      <c r="K42" s="466">
        <v>14419812.347903997</v>
      </c>
      <c r="L42" s="467">
        <v>30830446.060466379</v>
      </c>
      <c r="M42" s="139"/>
      <c r="N42" s="354"/>
      <c r="O42" s="354"/>
      <c r="P42" s="354"/>
      <c r="Q42" s="354"/>
      <c r="R42" s="354"/>
      <c r="S42" s="354"/>
      <c r="T42" s="354"/>
      <c r="U42" s="354"/>
      <c r="V42" s="354"/>
      <c r="W42" s="354"/>
      <c r="X42" s="354"/>
    </row>
    <row r="43" spans="1:25">
      <c r="A43" s="433" t="s">
        <v>251</v>
      </c>
      <c r="B43" s="441"/>
      <c r="C43" s="442">
        <v>0</v>
      </c>
      <c r="D43" s="442">
        <v>0</v>
      </c>
      <c r="E43" s="443">
        <v>0</v>
      </c>
      <c r="F43" s="444">
        <v>0</v>
      </c>
      <c r="G43" s="442">
        <v>0</v>
      </c>
      <c r="H43" s="443">
        <v>0</v>
      </c>
      <c r="I43" s="444">
        <v>0</v>
      </c>
      <c r="J43" s="446">
        <v>0</v>
      </c>
      <c r="K43" s="442">
        <v>0</v>
      </c>
      <c r="L43" s="443">
        <v>0</v>
      </c>
      <c r="M43" s="139"/>
      <c r="N43" s="354"/>
      <c r="O43" s="354"/>
      <c r="P43" s="354"/>
      <c r="Q43" s="354"/>
      <c r="R43" s="354"/>
      <c r="S43" s="354"/>
      <c r="T43" s="354"/>
      <c r="U43" s="354"/>
      <c r="V43" s="354"/>
      <c r="W43" s="354"/>
      <c r="X43" s="354"/>
    </row>
    <row r="44" spans="1:25">
      <c r="A44" s="470" t="s">
        <v>252</v>
      </c>
      <c r="B44" s="441"/>
      <c r="C44" s="403">
        <v>1233944.2399999984</v>
      </c>
      <c r="D44" s="403">
        <v>19406328.434558831</v>
      </c>
      <c r="E44" s="404">
        <v>11121676.835485183</v>
      </c>
      <c r="F44" s="405">
        <v>-60</v>
      </c>
      <c r="G44" s="403">
        <v>1916035</v>
      </c>
      <c r="H44" s="404">
        <v>90237</v>
      </c>
      <c r="I44" s="405">
        <v>90237</v>
      </c>
      <c r="J44" s="407">
        <v>-6076463.687525481</v>
      </c>
      <c r="K44" s="403">
        <v>14419812.347903997</v>
      </c>
      <c r="L44" s="404">
        <v>30830446.060466379</v>
      </c>
      <c r="M44" s="139"/>
      <c r="N44" s="354"/>
      <c r="O44" s="354"/>
      <c r="P44" s="354"/>
      <c r="Q44" s="354"/>
      <c r="R44" s="354"/>
      <c r="S44" s="354"/>
      <c r="T44" s="354"/>
      <c r="U44" s="354"/>
      <c r="V44" s="354"/>
      <c r="W44" s="354"/>
      <c r="X44" s="354"/>
    </row>
    <row r="45" spans="1:25">
      <c r="A45" s="433" t="s">
        <v>253</v>
      </c>
      <c r="B45" s="441"/>
      <c r="C45" s="442">
        <v>0</v>
      </c>
      <c r="D45" s="442">
        <v>0</v>
      </c>
      <c r="E45" s="443">
        <v>0</v>
      </c>
      <c r="F45" s="444">
        <v>0</v>
      </c>
      <c r="G45" s="442">
        <v>0</v>
      </c>
      <c r="H45" s="443">
        <v>0</v>
      </c>
      <c r="I45" s="444">
        <v>0</v>
      </c>
      <c r="J45" s="446">
        <v>0</v>
      </c>
      <c r="K45" s="442">
        <v>0</v>
      </c>
      <c r="L45" s="443">
        <v>0</v>
      </c>
      <c r="M45" s="139"/>
      <c r="N45" s="354"/>
      <c r="O45" s="354"/>
      <c r="P45" s="354"/>
      <c r="Q45" s="354"/>
      <c r="R45" s="354"/>
      <c r="S45" s="354"/>
      <c r="T45" s="354"/>
      <c r="U45" s="354"/>
      <c r="V45" s="354"/>
      <c r="W45" s="354"/>
      <c r="X45" s="354"/>
    </row>
    <row r="46" spans="1:25">
      <c r="A46" s="470" t="s">
        <v>254</v>
      </c>
      <c r="B46" s="441"/>
      <c r="C46" s="466">
        <v>1233944.2399999984</v>
      </c>
      <c r="D46" s="466">
        <v>19406328.434558831</v>
      </c>
      <c r="E46" s="467">
        <v>11121676.835485183</v>
      </c>
      <c r="F46" s="468">
        <v>-60</v>
      </c>
      <c r="G46" s="466">
        <v>1916035</v>
      </c>
      <c r="H46" s="467">
        <v>90237</v>
      </c>
      <c r="I46" s="468">
        <v>90237</v>
      </c>
      <c r="J46" s="469">
        <v>-6076463.687525481</v>
      </c>
      <c r="K46" s="466">
        <v>14419812.347903997</v>
      </c>
      <c r="L46" s="467">
        <v>30830446.060466379</v>
      </c>
      <c r="M46" s="139"/>
      <c r="N46" s="354"/>
      <c r="O46" s="354"/>
      <c r="P46" s="354"/>
      <c r="Q46" s="354"/>
      <c r="R46" s="354"/>
      <c r="S46" s="354"/>
      <c r="T46" s="354"/>
      <c r="U46" s="354"/>
      <c r="V46" s="354"/>
      <c r="W46" s="354"/>
      <c r="X46" s="354"/>
    </row>
    <row r="47" spans="1:25">
      <c r="A47" s="471" t="s">
        <v>35</v>
      </c>
      <c r="B47" s="441">
        <v>7</v>
      </c>
      <c r="C47" s="442">
        <v>0</v>
      </c>
      <c r="D47" s="442">
        <v>0</v>
      </c>
      <c r="E47" s="443">
        <v>0</v>
      </c>
      <c r="F47" s="388">
        <v>0</v>
      </c>
      <c r="G47" s="195">
        <v>0</v>
      </c>
      <c r="H47" s="387">
        <v>0</v>
      </c>
      <c r="I47" s="388">
        <v>0</v>
      </c>
      <c r="J47" s="197">
        <v>0</v>
      </c>
      <c r="K47" s="195">
        <v>0</v>
      </c>
      <c r="L47" s="387">
        <v>0</v>
      </c>
      <c r="M47" s="139"/>
      <c r="N47" s="354"/>
      <c r="O47" s="354"/>
      <c r="P47" s="354"/>
      <c r="Q47" s="354"/>
      <c r="R47" s="354"/>
      <c r="S47" s="354"/>
      <c r="T47" s="354"/>
      <c r="U47" s="354"/>
      <c r="V47" s="354"/>
      <c r="W47" s="354"/>
      <c r="X47" s="354"/>
    </row>
    <row r="48" spans="1:25" ht="13.5" thickBot="1">
      <c r="A48" s="472" t="s">
        <v>36</v>
      </c>
      <c r="B48" s="473"/>
      <c r="C48" s="413">
        <v>1233944.2399999984</v>
      </c>
      <c r="D48" s="416">
        <v>19406328.434558831</v>
      </c>
      <c r="E48" s="474">
        <v>11121676.835485183</v>
      </c>
      <c r="F48" s="475">
        <v>-60</v>
      </c>
      <c r="G48" s="416">
        <v>1916035</v>
      </c>
      <c r="H48" s="414">
        <v>90237</v>
      </c>
      <c r="I48" s="415">
        <v>90237</v>
      </c>
      <c r="J48" s="418">
        <v>-6076463.687525481</v>
      </c>
      <c r="K48" s="416">
        <v>14419812.347903997</v>
      </c>
      <c r="L48" s="414">
        <v>30830446.060466379</v>
      </c>
      <c r="M48" s="419">
        <v>0</v>
      </c>
      <c r="N48" s="420">
        <v>0</v>
      </c>
      <c r="O48" s="420">
        <v>0</v>
      </c>
      <c r="P48" s="420">
        <v>0</v>
      </c>
      <c r="Q48" s="420">
        <v>0</v>
      </c>
      <c r="R48" s="420">
        <v>0</v>
      </c>
      <c r="S48" s="420">
        <v>0</v>
      </c>
      <c r="T48" s="420">
        <v>0</v>
      </c>
      <c r="U48" s="420">
        <v>0</v>
      </c>
      <c r="V48" s="420">
        <v>0</v>
      </c>
      <c r="W48" s="420">
        <v>0</v>
      </c>
      <c r="X48" s="420">
        <v>0</v>
      </c>
    </row>
    <row r="49" spans="1:24" ht="13.5" thickTop="1">
      <c r="A49" s="476" t="s">
        <v>98</v>
      </c>
      <c r="B49" s="321"/>
      <c r="C49" s="327"/>
      <c r="D49" s="327"/>
      <c r="E49" s="327"/>
      <c r="F49" s="327"/>
      <c r="G49" s="327"/>
      <c r="H49" s="327"/>
      <c r="I49" s="327"/>
      <c r="J49" s="327"/>
      <c r="K49" s="327"/>
      <c r="L49" s="327"/>
      <c r="M49" s="244"/>
      <c r="N49" s="244"/>
      <c r="O49" s="244"/>
      <c r="P49" s="244"/>
      <c r="Q49" s="244"/>
      <c r="R49" s="244"/>
      <c r="S49" s="244"/>
      <c r="T49" s="244"/>
      <c r="U49" s="244"/>
      <c r="V49" s="244"/>
      <c r="W49" s="244"/>
      <c r="X49" s="244"/>
    </row>
    <row r="50" spans="1:24">
      <c r="A50" s="477" t="s">
        <v>255</v>
      </c>
      <c r="B50" s="321"/>
      <c r="C50" s="326"/>
      <c r="D50" s="326"/>
      <c r="E50" s="327"/>
      <c r="F50" s="327"/>
      <c r="G50" s="327"/>
      <c r="H50" s="327"/>
      <c r="I50" s="327"/>
      <c r="J50" s="327"/>
      <c r="K50" s="327"/>
      <c r="L50" s="327"/>
    </row>
    <row r="51" spans="1:24">
      <c r="A51" s="478" t="s">
        <v>256</v>
      </c>
      <c r="B51" s="321"/>
      <c r="C51" s="327"/>
      <c r="D51" s="326"/>
      <c r="E51" s="327"/>
      <c r="F51" s="327"/>
      <c r="G51" s="327"/>
      <c r="H51" s="327"/>
      <c r="I51" s="327"/>
      <c r="J51" s="327"/>
      <c r="K51" s="327"/>
      <c r="L51" s="327"/>
    </row>
    <row r="52" spans="1:24">
      <c r="A52" s="478" t="s">
        <v>257</v>
      </c>
      <c r="B52" s="321"/>
      <c r="C52" s="327"/>
      <c r="D52" s="326"/>
      <c r="E52" s="327"/>
      <c r="F52" s="327"/>
      <c r="G52" s="327"/>
      <c r="H52" s="327"/>
      <c r="I52" s="327"/>
      <c r="J52" s="327"/>
      <c r="K52" s="327"/>
      <c r="L52" s="327"/>
    </row>
    <row r="53" spans="1:24">
      <c r="A53" s="478" t="s">
        <v>258</v>
      </c>
      <c r="B53" s="321"/>
      <c r="C53" s="327"/>
      <c r="D53" s="326"/>
      <c r="E53" s="327"/>
      <c r="F53" s="327"/>
      <c r="G53" s="327"/>
      <c r="H53" s="327"/>
      <c r="I53" s="327"/>
      <c r="J53" s="327"/>
      <c r="K53" s="327"/>
      <c r="L53" s="327"/>
    </row>
    <row r="54" spans="1:24">
      <c r="A54" s="478" t="s">
        <v>259</v>
      </c>
      <c r="B54" s="321"/>
      <c r="C54" s="327"/>
      <c r="D54" s="326"/>
      <c r="E54" s="327"/>
      <c r="F54" s="327"/>
      <c r="G54" s="327"/>
      <c r="H54" s="327"/>
      <c r="I54" s="327"/>
      <c r="J54" s="327"/>
      <c r="K54" s="327"/>
      <c r="L54" s="327"/>
    </row>
    <row r="55" spans="1:24">
      <c r="A55" s="478" t="s">
        <v>260</v>
      </c>
      <c r="B55" s="321"/>
      <c r="C55" s="327"/>
      <c r="D55" s="326"/>
      <c r="E55" s="327"/>
      <c r="F55" s="327"/>
      <c r="G55" s="327"/>
      <c r="H55" s="327"/>
      <c r="I55" s="327"/>
      <c r="J55" s="327"/>
      <c r="K55" s="327"/>
      <c r="L55" s="327"/>
    </row>
    <row r="56" spans="1:24">
      <c r="A56" s="478" t="s">
        <v>261</v>
      </c>
      <c r="B56" s="321"/>
      <c r="C56" s="327"/>
      <c r="D56" s="326"/>
      <c r="E56" s="327"/>
      <c r="F56" s="327"/>
      <c r="G56" s="327"/>
      <c r="H56" s="327"/>
      <c r="I56" s="327"/>
      <c r="J56" s="327"/>
      <c r="K56" s="327"/>
      <c r="L56" s="327"/>
    </row>
    <row r="57" spans="1:24">
      <c r="A57" s="478" t="s">
        <v>262</v>
      </c>
      <c r="B57" s="321"/>
      <c r="C57" s="327"/>
      <c r="D57" s="326"/>
      <c r="E57" s="327"/>
      <c r="F57" s="327"/>
      <c r="G57" s="327"/>
      <c r="H57" s="327"/>
      <c r="I57" s="327"/>
      <c r="J57" s="327"/>
      <c r="K57" s="327"/>
      <c r="L57" s="327"/>
    </row>
    <row r="58" spans="1:24">
      <c r="A58" s="479" t="s">
        <v>263</v>
      </c>
      <c r="B58" s="236"/>
      <c r="C58" s="330">
        <v>-3.7252902984619141E-9</v>
      </c>
      <c r="D58" s="330">
        <v>119668.1800000146</v>
      </c>
      <c r="E58" s="330">
        <v>3075.2099999934435</v>
      </c>
      <c r="F58" s="330">
        <v>-60</v>
      </c>
      <c r="G58" s="330">
        <v>5000</v>
      </c>
      <c r="H58" s="330">
        <v>2176</v>
      </c>
      <c r="I58" s="330">
        <v>2176</v>
      </c>
      <c r="J58" s="330">
        <v>9492999.9999999925</v>
      </c>
      <c r="K58" s="330">
        <v>11542005</v>
      </c>
      <c r="L58" s="330">
        <v>12176010</v>
      </c>
    </row>
    <row r="59" spans="1:24">
      <c r="A59" s="329"/>
      <c r="B59" s="236"/>
      <c r="C59" s="330"/>
      <c r="D59" s="330"/>
      <c r="E59" s="330"/>
      <c r="F59" s="330"/>
      <c r="G59" s="330"/>
      <c r="H59" s="330"/>
      <c r="I59" s="330"/>
      <c r="J59" s="330"/>
      <c r="K59" s="330"/>
      <c r="L59" s="330"/>
    </row>
    <row r="60" spans="1:24">
      <c r="A60" s="329" t="s">
        <v>264</v>
      </c>
      <c r="B60" s="480"/>
      <c r="C60" s="481">
        <v>27160977.57</v>
      </c>
      <c r="D60" s="481">
        <v>69978558.301141277</v>
      </c>
      <c r="E60" s="481">
        <v>53367043.982112944</v>
      </c>
      <c r="F60" s="481">
        <v>50316615</v>
      </c>
      <c r="G60" s="481">
        <v>51005190</v>
      </c>
      <c r="H60" s="481">
        <v>41845907</v>
      </c>
      <c r="I60" s="481">
        <v>41845907</v>
      </c>
      <c r="J60" s="481">
        <v>63836143.553599998</v>
      </c>
      <c r="K60" s="481">
        <v>67962882.347903997</v>
      </c>
      <c r="L60" s="481">
        <v>88019471.060466379</v>
      </c>
      <c r="M60" s="482"/>
    </row>
    <row r="61" spans="1:24">
      <c r="A61" s="62"/>
      <c r="B61" s="62"/>
      <c r="C61" s="244"/>
      <c r="D61" s="244"/>
      <c r="E61" s="62"/>
      <c r="F61" s="62"/>
      <c r="G61" s="244"/>
      <c r="M61" s="482"/>
    </row>
    <row r="62" spans="1:24">
      <c r="A62" s="62"/>
      <c r="B62" s="62"/>
      <c r="C62" s="244"/>
      <c r="D62" s="244"/>
      <c r="E62" s="62"/>
      <c r="F62" s="62"/>
      <c r="G62" s="244"/>
    </row>
    <row r="63" spans="1:24">
      <c r="A63" s="62"/>
      <c r="B63" s="62"/>
      <c r="C63" s="244"/>
      <c r="D63" s="244"/>
      <c r="E63" s="62"/>
      <c r="F63" s="62"/>
      <c r="G63" s="244"/>
    </row>
    <row r="64" spans="1:24">
      <c r="A64" s="62"/>
      <c r="B64" s="62"/>
      <c r="C64" s="483">
        <v>-5.3551048040390015E-9</v>
      </c>
      <c r="D64" s="113">
        <v>119668.18000001833</v>
      </c>
      <c r="E64" s="113">
        <v>3075.2100000008941</v>
      </c>
      <c r="F64" s="113">
        <v>-60</v>
      </c>
      <c r="G64" s="113">
        <v>5000</v>
      </c>
      <c r="H64" s="113">
        <v>2176</v>
      </c>
      <c r="I64" s="113">
        <v>2176</v>
      </c>
      <c r="J64" s="113">
        <v>9492999.9999999963</v>
      </c>
      <c r="K64" s="113">
        <v>11542004.999999998</v>
      </c>
      <c r="L64" s="113">
        <v>12176010</v>
      </c>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sheetData>
  <mergeCells count="3">
    <mergeCell ref="F2:I2"/>
    <mergeCell ref="J2:L2"/>
    <mergeCell ref="M2:X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86"/>
  <sheetViews>
    <sheetView topLeftCell="A53" workbookViewId="0">
      <selection activeCell="A57" sqref="A57"/>
    </sheetView>
  </sheetViews>
  <sheetFormatPr defaultRowHeight="12.75"/>
  <cols>
    <col min="1" max="1" width="30.85546875" style="2" customWidth="1"/>
    <col min="2" max="2" width="0" style="249" hidden="1" customWidth="1"/>
    <col min="3" max="16384" width="9.140625" style="2"/>
  </cols>
  <sheetData>
    <row r="1" spans="1:13" s="252" customFormat="1">
      <c r="A1" s="166" t="s">
        <v>265</v>
      </c>
      <c r="B1" s="166"/>
      <c r="C1" s="166"/>
      <c r="D1" s="166"/>
      <c r="E1" s="166"/>
      <c r="F1" s="166"/>
      <c r="G1" s="166"/>
      <c r="H1" s="166"/>
      <c r="I1" s="166"/>
      <c r="J1" s="166"/>
      <c r="K1" s="166"/>
      <c r="L1" s="166"/>
    </row>
    <row r="2" spans="1:13">
      <c r="A2" s="168" t="s">
        <v>155</v>
      </c>
      <c r="B2" s="169" t="s">
        <v>72</v>
      </c>
      <c r="C2" s="5" t="s">
        <v>2</v>
      </c>
      <c r="D2" s="5" t="s">
        <v>3</v>
      </c>
      <c r="E2" s="6" t="s">
        <v>4</v>
      </c>
      <c r="F2" s="2176" t="s">
        <v>5</v>
      </c>
      <c r="G2" s="2177"/>
      <c r="H2" s="2177"/>
      <c r="I2" s="2177"/>
      <c r="J2" s="2178" t="s">
        <v>6</v>
      </c>
      <c r="K2" s="2179"/>
      <c r="L2" s="2180"/>
    </row>
    <row r="3" spans="1:13" ht="25.5">
      <c r="A3" s="170" t="s">
        <v>73</v>
      </c>
      <c r="B3" s="429">
        <v>1</v>
      </c>
      <c r="C3" s="9" t="s">
        <v>8</v>
      </c>
      <c r="D3" s="9" t="s">
        <v>8</v>
      </c>
      <c r="E3" s="10" t="s">
        <v>8</v>
      </c>
      <c r="F3" s="8" t="s">
        <v>9</v>
      </c>
      <c r="G3" s="9" t="s">
        <v>10</v>
      </c>
      <c r="H3" s="10" t="s">
        <v>11</v>
      </c>
      <c r="I3" s="11" t="s">
        <v>12</v>
      </c>
      <c r="J3" s="8" t="s">
        <v>13</v>
      </c>
      <c r="K3" s="9" t="s">
        <v>14</v>
      </c>
      <c r="L3" s="10" t="s">
        <v>15</v>
      </c>
    </row>
    <row r="4" spans="1:13">
      <c r="A4" s="484" t="s">
        <v>266</v>
      </c>
      <c r="B4" s="430"/>
      <c r="C4" s="485"/>
      <c r="D4" s="485"/>
      <c r="E4" s="486"/>
      <c r="F4" s="487"/>
      <c r="G4" s="485"/>
      <c r="H4" s="488"/>
      <c r="I4" s="486"/>
      <c r="J4" s="487"/>
      <c r="K4" s="485"/>
      <c r="L4" s="488"/>
    </row>
    <row r="5" spans="1:13">
      <c r="A5" s="484" t="s">
        <v>267</v>
      </c>
      <c r="B5" s="441">
        <v>2</v>
      </c>
      <c r="C5" s="489"/>
      <c r="D5" s="489"/>
      <c r="E5" s="490"/>
      <c r="F5" s="491"/>
      <c r="G5" s="489"/>
      <c r="H5" s="492"/>
      <c r="I5" s="490"/>
      <c r="J5" s="491"/>
      <c r="K5" s="489"/>
      <c r="L5" s="492"/>
    </row>
    <row r="6" spans="1:13">
      <c r="A6" s="493" t="s">
        <v>268</v>
      </c>
      <c r="B6" s="441"/>
      <c r="C6" s="277">
        <v>0</v>
      </c>
      <c r="D6" s="277">
        <v>0</v>
      </c>
      <c r="E6" s="280">
        <v>0</v>
      </c>
      <c r="F6" s="279">
        <v>0</v>
      </c>
      <c r="G6" s="277">
        <v>0</v>
      </c>
      <c r="H6" s="280">
        <v>0</v>
      </c>
      <c r="I6" s="494">
        <v>0</v>
      </c>
      <c r="J6" s="279">
        <v>0</v>
      </c>
      <c r="K6" s="277">
        <v>0</v>
      </c>
      <c r="L6" s="280">
        <v>0</v>
      </c>
      <c r="M6" s="495"/>
    </row>
    <row r="7" spans="1:13">
      <c r="A7" s="493" t="s">
        <v>269</v>
      </c>
      <c r="B7" s="441"/>
      <c r="C7" s="277">
        <v>0</v>
      </c>
      <c r="D7" s="277">
        <v>0</v>
      </c>
      <c r="E7" s="280">
        <v>0</v>
      </c>
      <c r="F7" s="279">
        <v>0</v>
      </c>
      <c r="G7" s="277">
        <v>0</v>
      </c>
      <c r="H7" s="280">
        <v>0</v>
      </c>
      <c r="I7" s="278">
        <v>0</v>
      </c>
      <c r="J7" s="279">
        <v>0</v>
      </c>
      <c r="K7" s="277">
        <v>0</v>
      </c>
      <c r="L7" s="280">
        <v>0</v>
      </c>
      <c r="M7" s="496"/>
    </row>
    <row r="8" spans="1:13">
      <c r="A8" s="493" t="s">
        <v>270</v>
      </c>
      <c r="B8" s="441"/>
      <c r="C8" s="277">
        <v>0</v>
      </c>
      <c r="D8" s="277">
        <v>0</v>
      </c>
      <c r="E8" s="280">
        <v>0</v>
      </c>
      <c r="F8" s="279">
        <v>0</v>
      </c>
      <c r="G8" s="277">
        <v>0</v>
      </c>
      <c r="H8" s="280">
        <v>0</v>
      </c>
      <c r="I8" s="278">
        <v>0</v>
      </c>
      <c r="J8" s="279">
        <v>0</v>
      </c>
      <c r="K8" s="277">
        <v>0</v>
      </c>
      <c r="L8" s="280">
        <v>0</v>
      </c>
      <c r="M8" s="497"/>
    </row>
    <row r="9" spans="1:13">
      <c r="A9" s="493" t="s">
        <v>271</v>
      </c>
      <c r="B9" s="441"/>
      <c r="C9" s="277">
        <v>0</v>
      </c>
      <c r="D9" s="277">
        <v>0</v>
      </c>
      <c r="E9" s="280">
        <v>0</v>
      </c>
      <c r="F9" s="498">
        <v>0</v>
      </c>
      <c r="G9" s="277">
        <v>0</v>
      </c>
      <c r="H9" s="280">
        <v>0</v>
      </c>
      <c r="I9" s="278">
        <v>0</v>
      </c>
      <c r="J9" s="279">
        <v>0</v>
      </c>
      <c r="K9" s="277">
        <v>0</v>
      </c>
      <c r="L9" s="499">
        <v>0</v>
      </c>
      <c r="M9" s="497"/>
    </row>
    <row r="10" spans="1:13">
      <c r="A10" s="493" t="s">
        <v>272</v>
      </c>
      <c r="B10" s="441"/>
      <c r="C10" s="277">
        <v>0</v>
      </c>
      <c r="D10" s="277">
        <v>0</v>
      </c>
      <c r="E10" s="280">
        <v>0</v>
      </c>
      <c r="F10" s="279">
        <v>0</v>
      </c>
      <c r="G10" s="277">
        <v>0</v>
      </c>
      <c r="H10" s="280">
        <v>0</v>
      </c>
      <c r="I10" s="278">
        <v>0</v>
      </c>
      <c r="J10" s="279">
        <v>0</v>
      </c>
      <c r="K10" s="277">
        <v>0</v>
      </c>
      <c r="L10" s="280">
        <v>0</v>
      </c>
      <c r="M10" s="497"/>
    </row>
    <row r="11" spans="1:13">
      <c r="A11" s="493" t="s">
        <v>162</v>
      </c>
      <c r="B11" s="441"/>
      <c r="C11" s="277">
        <v>0</v>
      </c>
      <c r="D11" s="277">
        <v>0</v>
      </c>
      <c r="E11" s="280">
        <v>0</v>
      </c>
      <c r="F11" s="279">
        <v>0</v>
      </c>
      <c r="G11" s="277">
        <v>0</v>
      </c>
      <c r="H11" s="280">
        <v>0</v>
      </c>
      <c r="I11" s="278">
        <v>0</v>
      </c>
      <c r="J11" s="279">
        <v>0</v>
      </c>
      <c r="K11" s="277">
        <v>0</v>
      </c>
      <c r="L11" s="280">
        <v>0</v>
      </c>
      <c r="M11" s="497"/>
    </row>
    <row r="12" spans="1:13">
      <c r="A12" s="493" t="s">
        <v>273</v>
      </c>
      <c r="B12" s="441"/>
      <c r="C12" s="277">
        <v>0</v>
      </c>
      <c r="D12" s="277">
        <v>0</v>
      </c>
      <c r="E12" s="280">
        <v>0</v>
      </c>
      <c r="F12" s="279">
        <v>0</v>
      </c>
      <c r="G12" s="277">
        <v>0</v>
      </c>
      <c r="H12" s="280">
        <v>0</v>
      </c>
      <c r="I12" s="278">
        <v>0</v>
      </c>
      <c r="J12" s="279">
        <v>0</v>
      </c>
      <c r="K12" s="277">
        <v>0</v>
      </c>
      <c r="L12" s="280">
        <v>0</v>
      </c>
      <c r="M12" s="497"/>
    </row>
    <row r="13" spans="1:13">
      <c r="A13" s="493" t="s">
        <v>274</v>
      </c>
      <c r="B13" s="441"/>
      <c r="C13" s="277">
        <v>0</v>
      </c>
      <c r="D13" s="277">
        <v>0</v>
      </c>
      <c r="E13" s="278">
        <v>0</v>
      </c>
      <c r="F13" s="279">
        <v>0</v>
      </c>
      <c r="G13" s="277">
        <v>0</v>
      </c>
      <c r="H13" s="280">
        <v>0</v>
      </c>
      <c r="I13" s="278">
        <v>0</v>
      </c>
      <c r="J13" s="279">
        <v>0</v>
      </c>
      <c r="K13" s="277">
        <v>0</v>
      </c>
      <c r="L13" s="280">
        <v>0</v>
      </c>
      <c r="M13" s="497"/>
    </row>
    <row r="14" spans="1:13">
      <c r="A14" s="493" t="s">
        <v>275</v>
      </c>
      <c r="B14" s="441"/>
      <c r="C14" s="277">
        <v>0</v>
      </c>
      <c r="D14" s="277">
        <v>0</v>
      </c>
      <c r="E14" s="278">
        <v>0</v>
      </c>
      <c r="F14" s="279">
        <v>0</v>
      </c>
      <c r="G14" s="277">
        <v>0</v>
      </c>
      <c r="H14" s="280">
        <v>0</v>
      </c>
      <c r="I14" s="278">
        <v>0</v>
      </c>
      <c r="J14" s="279">
        <v>0</v>
      </c>
      <c r="K14" s="277">
        <v>0</v>
      </c>
      <c r="L14" s="280">
        <v>0</v>
      </c>
      <c r="M14" s="500"/>
    </row>
    <row r="15" spans="1:13">
      <c r="A15" s="493" t="s">
        <v>276</v>
      </c>
      <c r="B15" s="441"/>
      <c r="C15" s="277">
        <v>0</v>
      </c>
      <c r="D15" s="277">
        <v>0</v>
      </c>
      <c r="E15" s="278">
        <v>0</v>
      </c>
      <c r="F15" s="279">
        <v>0</v>
      </c>
      <c r="G15" s="277">
        <v>0</v>
      </c>
      <c r="H15" s="280">
        <v>0</v>
      </c>
      <c r="I15" s="278">
        <v>0</v>
      </c>
      <c r="J15" s="279">
        <v>0</v>
      </c>
      <c r="K15" s="277">
        <v>0</v>
      </c>
      <c r="L15" s="280">
        <v>0</v>
      </c>
      <c r="M15" s="500"/>
    </row>
    <row r="16" spans="1:13">
      <c r="A16" s="493" t="s">
        <v>277</v>
      </c>
      <c r="B16" s="441"/>
      <c r="C16" s="277">
        <v>0</v>
      </c>
      <c r="D16" s="277">
        <v>0</v>
      </c>
      <c r="E16" s="278">
        <v>0</v>
      </c>
      <c r="F16" s="279">
        <v>0</v>
      </c>
      <c r="G16" s="277">
        <v>0</v>
      </c>
      <c r="H16" s="280">
        <v>0</v>
      </c>
      <c r="I16" s="278">
        <v>0</v>
      </c>
      <c r="J16" s="279">
        <v>0</v>
      </c>
      <c r="K16" s="277">
        <v>0</v>
      </c>
      <c r="L16" s="280">
        <v>0</v>
      </c>
      <c r="M16" s="24"/>
    </row>
    <row r="17" spans="1:13">
      <c r="A17" s="493" t="s">
        <v>278</v>
      </c>
      <c r="B17" s="441"/>
      <c r="C17" s="277">
        <v>0</v>
      </c>
      <c r="D17" s="277">
        <v>0</v>
      </c>
      <c r="E17" s="278">
        <v>0</v>
      </c>
      <c r="F17" s="279">
        <v>0</v>
      </c>
      <c r="G17" s="277">
        <v>0</v>
      </c>
      <c r="H17" s="280">
        <v>0</v>
      </c>
      <c r="I17" s="278">
        <v>0</v>
      </c>
      <c r="J17" s="279">
        <v>0</v>
      </c>
      <c r="K17" s="277">
        <v>0</v>
      </c>
      <c r="L17" s="280">
        <v>0</v>
      </c>
      <c r="M17" s="500"/>
    </row>
    <row r="18" spans="1:13">
      <c r="A18" s="493" t="s">
        <v>279</v>
      </c>
      <c r="B18" s="441"/>
      <c r="C18" s="277">
        <v>0</v>
      </c>
      <c r="D18" s="277">
        <v>0</v>
      </c>
      <c r="E18" s="278">
        <v>0</v>
      </c>
      <c r="F18" s="279">
        <v>0</v>
      </c>
      <c r="G18" s="277">
        <v>0</v>
      </c>
      <c r="H18" s="280">
        <v>0</v>
      </c>
      <c r="I18" s="278">
        <v>0</v>
      </c>
      <c r="J18" s="279">
        <v>0</v>
      </c>
      <c r="K18" s="277">
        <v>0</v>
      </c>
      <c r="L18" s="280">
        <v>0</v>
      </c>
      <c r="M18" s="500"/>
    </row>
    <row r="19" spans="1:13">
      <c r="A19" s="493" t="s">
        <v>170</v>
      </c>
      <c r="B19" s="441"/>
      <c r="C19" s="277">
        <v>0</v>
      </c>
      <c r="D19" s="277">
        <v>0</v>
      </c>
      <c r="E19" s="278">
        <v>0</v>
      </c>
      <c r="F19" s="279">
        <v>0</v>
      </c>
      <c r="G19" s="277">
        <v>0</v>
      </c>
      <c r="H19" s="280">
        <v>0</v>
      </c>
      <c r="I19" s="278">
        <v>0</v>
      </c>
      <c r="J19" s="279">
        <v>0</v>
      </c>
      <c r="K19" s="277">
        <v>0</v>
      </c>
      <c r="L19" s="280">
        <v>0</v>
      </c>
      <c r="M19" s="500"/>
    </row>
    <row r="20" spans="1:13">
      <c r="A20" s="493" t="s">
        <v>171</v>
      </c>
      <c r="B20" s="441"/>
      <c r="C20" s="277">
        <v>0</v>
      </c>
      <c r="D20" s="277">
        <v>0</v>
      </c>
      <c r="E20" s="278">
        <v>0</v>
      </c>
      <c r="F20" s="279">
        <v>0</v>
      </c>
      <c r="G20" s="277">
        <v>0</v>
      </c>
      <c r="H20" s="280">
        <v>0</v>
      </c>
      <c r="I20" s="278">
        <v>0</v>
      </c>
      <c r="J20" s="279">
        <v>0</v>
      </c>
      <c r="K20" s="277">
        <v>0</v>
      </c>
      <c r="L20" s="280">
        <v>0</v>
      </c>
      <c r="M20" s="500"/>
    </row>
    <row r="21" spans="1:13">
      <c r="A21" s="402" t="s">
        <v>280</v>
      </c>
      <c r="B21" s="441">
        <v>7</v>
      </c>
      <c r="C21" s="501">
        <v>0</v>
      </c>
      <c r="D21" s="501">
        <v>0</v>
      </c>
      <c r="E21" s="502">
        <v>0</v>
      </c>
      <c r="F21" s="503">
        <v>0</v>
      </c>
      <c r="G21" s="217">
        <v>0</v>
      </c>
      <c r="H21" s="504">
        <v>0</v>
      </c>
      <c r="I21" s="502">
        <v>0</v>
      </c>
      <c r="J21" s="503">
        <v>0</v>
      </c>
      <c r="K21" s="217">
        <v>0</v>
      </c>
      <c r="L21" s="504">
        <v>0</v>
      </c>
      <c r="M21" s="24"/>
    </row>
    <row r="22" spans="1:13" ht="3.75" customHeight="1">
      <c r="A22" s="92"/>
      <c r="B22" s="441"/>
      <c r="C22" s="110"/>
      <c r="D22" s="505"/>
      <c r="E22" s="113"/>
      <c r="F22" s="112"/>
      <c r="G22" s="110"/>
      <c r="H22" s="111"/>
      <c r="I22" s="113"/>
      <c r="J22" s="112"/>
      <c r="K22" s="110"/>
      <c r="L22" s="111"/>
      <c r="M22" s="24"/>
    </row>
    <row r="23" spans="1:13">
      <c r="A23" s="484" t="s">
        <v>281</v>
      </c>
      <c r="B23" s="441">
        <v>2</v>
      </c>
      <c r="C23" s="299"/>
      <c r="D23" s="299"/>
      <c r="E23" s="280"/>
      <c r="F23" s="279"/>
      <c r="G23" s="277"/>
      <c r="H23" s="280"/>
      <c r="I23" s="278"/>
      <c r="J23" s="279"/>
      <c r="K23" s="277"/>
      <c r="L23" s="280"/>
      <c r="M23" s="24"/>
    </row>
    <row r="24" spans="1:13">
      <c r="A24" s="493" t="s">
        <v>268</v>
      </c>
      <c r="B24" s="441"/>
      <c r="C24" s="299">
        <v>0</v>
      </c>
      <c r="D24" s="299">
        <v>0</v>
      </c>
      <c r="E24" s="280">
        <v>0</v>
      </c>
      <c r="F24" s="279">
        <v>0</v>
      </c>
      <c r="G24" s="277">
        <v>0</v>
      </c>
      <c r="H24" s="280">
        <v>0</v>
      </c>
      <c r="I24" s="278">
        <v>0</v>
      </c>
      <c r="J24" s="279">
        <v>888000</v>
      </c>
      <c r="K24" s="277">
        <v>0</v>
      </c>
      <c r="L24" s="280">
        <v>0</v>
      </c>
      <c r="M24" s="24"/>
    </row>
    <row r="25" spans="1:13">
      <c r="A25" s="493" t="s">
        <v>269</v>
      </c>
      <c r="B25" s="441"/>
      <c r="C25" s="299">
        <v>0</v>
      </c>
      <c r="D25" s="299">
        <v>0</v>
      </c>
      <c r="E25" s="280">
        <v>0</v>
      </c>
      <c r="F25" s="279">
        <v>0</v>
      </c>
      <c r="G25" s="277">
        <v>0</v>
      </c>
      <c r="H25" s="280">
        <v>0</v>
      </c>
      <c r="I25" s="278">
        <v>0</v>
      </c>
      <c r="J25" s="279">
        <v>0</v>
      </c>
      <c r="K25" s="277">
        <v>0</v>
      </c>
      <c r="L25" s="280">
        <v>0</v>
      </c>
      <c r="M25" s="24"/>
    </row>
    <row r="26" spans="1:13">
      <c r="A26" s="493" t="s">
        <v>270</v>
      </c>
      <c r="B26" s="441"/>
      <c r="C26" s="299">
        <v>0</v>
      </c>
      <c r="D26" s="299">
        <v>0</v>
      </c>
      <c r="E26" s="280">
        <v>0</v>
      </c>
      <c r="F26" s="279">
        <v>0</v>
      </c>
      <c r="G26" s="277">
        <v>0</v>
      </c>
      <c r="H26" s="280">
        <v>0</v>
      </c>
      <c r="I26" s="278">
        <v>0</v>
      </c>
      <c r="J26" s="279">
        <v>0</v>
      </c>
      <c r="K26" s="277">
        <v>0</v>
      </c>
      <c r="L26" s="280">
        <v>0</v>
      </c>
      <c r="M26" s="24"/>
    </row>
    <row r="27" spans="1:13">
      <c r="A27" s="493" t="s">
        <v>271</v>
      </c>
      <c r="B27" s="441"/>
      <c r="C27" s="299">
        <v>0</v>
      </c>
      <c r="D27" s="299">
        <v>0</v>
      </c>
      <c r="E27" s="280">
        <v>0</v>
      </c>
      <c r="F27" s="279">
        <v>0</v>
      </c>
      <c r="G27" s="277">
        <v>0</v>
      </c>
      <c r="H27" s="280">
        <v>0</v>
      </c>
      <c r="I27" s="278">
        <v>0</v>
      </c>
      <c r="J27" s="279">
        <v>300000</v>
      </c>
      <c r="K27" s="277">
        <v>0</v>
      </c>
      <c r="L27" s="280">
        <v>0</v>
      </c>
      <c r="M27" s="24"/>
    </row>
    <row r="28" spans="1:13">
      <c r="A28" s="493" t="s">
        <v>272</v>
      </c>
      <c r="B28" s="441"/>
      <c r="C28" s="299">
        <v>0</v>
      </c>
      <c r="D28" s="299">
        <v>0</v>
      </c>
      <c r="E28" s="280">
        <v>0</v>
      </c>
      <c r="F28" s="279">
        <v>0</v>
      </c>
      <c r="G28" s="277">
        <v>0</v>
      </c>
      <c r="H28" s="280">
        <v>0</v>
      </c>
      <c r="I28" s="278">
        <v>0</v>
      </c>
      <c r="J28" s="279">
        <v>0</v>
      </c>
      <c r="K28" s="277">
        <v>0</v>
      </c>
      <c r="L28" s="280">
        <v>0</v>
      </c>
      <c r="M28" s="24"/>
    </row>
    <row r="29" spans="1:13">
      <c r="A29" s="493" t="s">
        <v>162</v>
      </c>
      <c r="B29" s="441"/>
      <c r="C29" s="299">
        <v>0</v>
      </c>
      <c r="D29" s="299">
        <v>0</v>
      </c>
      <c r="E29" s="280">
        <v>0</v>
      </c>
      <c r="F29" s="279">
        <v>0</v>
      </c>
      <c r="G29" s="277">
        <v>0</v>
      </c>
      <c r="H29" s="280">
        <v>0</v>
      </c>
      <c r="I29" s="278">
        <v>0</v>
      </c>
      <c r="J29" s="279">
        <v>0</v>
      </c>
      <c r="K29" s="277">
        <v>0</v>
      </c>
      <c r="L29" s="280">
        <v>0</v>
      </c>
      <c r="M29" s="24"/>
    </row>
    <row r="30" spans="1:13">
      <c r="A30" s="493" t="s">
        <v>273</v>
      </c>
      <c r="B30" s="441"/>
      <c r="C30" s="299">
        <v>0</v>
      </c>
      <c r="D30" s="299">
        <v>0</v>
      </c>
      <c r="E30" s="280">
        <v>0</v>
      </c>
      <c r="F30" s="279">
        <v>0</v>
      </c>
      <c r="G30" s="277">
        <v>0</v>
      </c>
      <c r="H30" s="280">
        <v>0</v>
      </c>
      <c r="I30" s="278">
        <v>0</v>
      </c>
      <c r="J30" s="279">
        <v>5150000</v>
      </c>
      <c r="K30" s="277">
        <v>0</v>
      </c>
      <c r="L30" s="280">
        <v>0</v>
      </c>
      <c r="M30" s="24"/>
    </row>
    <row r="31" spans="1:13">
      <c r="A31" s="493" t="s">
        <v>274</v>
      </c>
      <c r="B31" s="441"/>
      <c r="C31" s="299">
        <v>0</v>
      </c>
      <c r="D31" s="299">
        <v>0</v>
      </c>
      <c r="E31" s="280">
        <v>0</v>
      </c>
      <c r="F31" s="279">
        <v>0</v>
      </c>
      <c r="G31" s="277">
        <v>0</v>
      </c>
      <c r="H31" s="280">
        <v>0</v>
      </c>
      <c r="I31" s="278">
        <v>0</v>
      </c>
      <c r="J31" s="279">
        <v>0</v>
      </c>
      <c r="K31" s="277">
        <v>0</v>
      </c>
      <c r="L31" s="280">
        <v>0</v>
      </c>
      <c r="M31" s="24"/>
    </row>
    <row r="32" spans="1:13">
      <c r="A32" s="493" t="s">
        <v>275</v>
      </c>
      <c r="B32" s="441"/>
      <c r="C32" s="299">
        <v>0</v>
      </c>
      <c r="D32" s="299">
        <v>0</v>
      </c>
      <c r="E32" s="280">
        <v>0</v>
      </c>
      <c r="F32" s="279">
        <v>0</v>
      </c>
      <c r="G32" s="277">
        <v>0</v>
      </c>
      <c r="H32" s="280">
        <v>0</v>
      </c>
      <c r="I32" s="278">
        <v>0</v>
      </c>
      <c r="J32" s="279">
        <v>200000</v>
      </c>
      <c r="K32" s="277">
        <v>0</v>
      </c>
      <c r="L32" s="280">
        <v>0</v>
      </c>
      <c r="M32" s="24"/>
    </row>
    <row r="33" spans="1:18">
      <c r="A33" s="493" t="s">
        <v>276</v>
      </c>
      <c r="B33" s="441"/>
      <c r="C33" s="299">
        <v>0</v>
      </c>
      <c r="D33" s="299">
        <v>0</v>
      </c>
      <c r="E33" s="280">
        <v>0</v>
      </c>
      <c r="F33" s="279">
        <v>0</v>
      </c>
      <c r="G33" s="277">
        <v>0</v>
      </c>
      <c r="H33" s="280">
        <v>0</v>
      </c>
      <c r="I33" s="278">
        <v>0</v>
      </c>
      <c r="J33" s="279">
        <v>2950000</v>
      </c>
      <c r="K33" s="277">
        <v>0</v>
      </c>
      <c r="L33" s="280">
        <v>0</v>
      </c>
      <c r="M33" s="24"/>
    </row>
    <row r="34" spans="1:18">
      <c r="A34" s="493" t="s">
        <v>277</v>
      </c>
      <c r="B34" s="441"/>
      <c r="C34" s="299">
        <v>0</v>
      </c>
      <c r="D34" s="299">
        <v>0</v>
      </c>
      <c r="E34" s="280">
        <v>0</v>
      </c>
      <c r="F34" s="279">
        <v>0</v>
      </c>
      <c r="G34" s="277">
        <v>0</v>
      </c>
      <c r="H34" s="280">
        <v>0</v>
      </c>
      <c r="I34" s="278">
        <v>0</v>
      </c>
      <c r="J34" s="279">
        <v>0</v>
      </c>
      <c r="K34" s="277">
        <v>0</v>
      </c>
      <c r="L34" s="280">
        <v>0</v>
      </c>
      <c r="M34" s="24"/>
    </row>
    <row r="35" spans="1:18">
      <c r="A35" s="493" t="s">
        <v>278</v>
      </c>
      <c r="B35" s="441"/>
      <c r="C35" s="299">
        <v>0</v>
      </c>
      <c r="D35" s="299">
        <v>0</v>
      </c>
      <c r="E35" s="280">
        <v>0</v>
      </c>
      <c r="F35" s="279">
        <v>0</v>
      </c>
      <c r="G35" s="277">
        <v>0</v>
      </c>
      <c r="H35" s="280">
        <v>0</v>
      </c>
      <c r="I35" s="278">
        <v>0</v>
      </c>
      <c r="J35" s="279">
        <v>0</v>
      </c>
      <c r="K35" s="277">
        <v>0</v>
      </c>
      <c r="L35" s="280">
        <v>0</v>
      </c>
      <c r="M35" s="24"/>
    </row>
    <row r="36" spans="1:18">
      <c r="A36" s="493" t="s">
        <v>279</v>
      </c>
      <c r="B36" s="441"/>
      <c r="C36" s="300">
        <v>0</v>
      </c>
      <c r="D36" s="300">
        <v>0</v>
      </c>
      <c r="E36" s="301">
        <v>0</v>
      </c>
      <c r="F36" s="302">
        <v>0</v>
      </c>
      <c r="G36" s="303">
        <v>0</v>
      </c>
      <c r="H36" s="301">
        <v>0</v>
      </c>
      <c r="I36" s="506">
        <v>0</v>
      </c>
      <c r="J36" s="302">
        <v>0</v>
      </c>
      <c r="K36" s="303">
        <v>0</v>
      </c>
      <c r="L36" s="301">
        <v>0</v>
      </c>
      <c r="M36" s="24"/>
    </row>
    <row r="37" spans="1:18">
      <c r="A37" s="493" t="s">
        <v>170</v>
      </c>
      <c r="B37" s="441"/>
      <c r="C37" s="300">
        <v>0</v>
      </c>
      <c r="D37" s="300">
        <v>0</v>
      </c>
      <c r="E37" s="301">
        <v>0</v>
      </c>
      <c r="F37" s="302">
        <v>0</v>
      </c>
      <c r="G37" s="303">
        <v>0</v>
      </c>
      <c r="H37" s="301">
        <v>0</v>
      </c>
      <c r="I37" s="506">
        <v>0</v>
      </c>
      <c r="J37" s="302">
        <v>0</v>
      </c>
      <c r="K37" s="303">
        <v>0</v>
      </c>
      <c r="L37" s="301">
        <v>0</v>
      </c>
      <c r="M37" s="24"/>
    </row>
    <row r="38" spans="1:18">
      <c r="A38" s="493" t="s">
        <v>171</v>
      </c>
      <c r="B38" s="441"/>
      <c r="C38" s="300">
        <v>0</v>
      </c>
      <c r="D38" s="300">
        <v>0</v>
      </c>
      <c r="E38" s="301">
        <v>0</v>
      </c>
      <c r="F38" s="302">
        <v>0</v>
      </c>
      <c r="G38" s="303">
        <v>0</v>
      </c>
      <c r="H38" s="301">
        <v>0</v>
      </c>
      <c r="I38" s="506">
        <v>0</v>
      </c>
      <c r="J38" s="302">
        <v>0</v>
      </c>
      <c r="K38" s="303">
        <v>0</v>
      </c>
      <c r="L38" s="301">
        <v>0</v>
      </c>
      <c r="M38" s="24"/>
    </row>
    <row r="39" spans="1:18">
      <c r="A39" s="120" t="s">
        <v>282</v>
      </c>
      <c r="B39" s="441"/>
      <c r="C39" s="507">
        <v>0</v>
      </c>
      <c r="D39" s="507">
        <v>0</v>
      </c>
      <c r="E39" s="508">
        <v>0</v>
      </c>
      <c r="F39" s="509">
        <v>0</v>
      </c>
      <c r="G39" s="501">
        <v>0</v>
      </c>
      <c r="H39" s="508">
        <v>0</v>
      </c>
      <c r="I39" s="510">
        <v>0</v>
      </c>
      <c r="J39" s="509">
        <v>9488000</v>
      </c>
      <c r="K39" s="501">
        <v>0</v>
      </c>
      <c r="L39" s="508">
        <v>0</v>
      </c>
      <c r="M39" s="24"/>
    </row>
    <row r="40" spans="1:18">
      <c r="A40" s="411" t="s">
        <v>283</v>
      </c>
      <c r="B40" s="473"/>
      <c r="C40" s="511">
        <v>0</v>
      </c>
      <c r="D40" s="511">
        <v>0</v>
      </c>
      <c r="E40" s="512">
        <v>0</v>
      </c>
      <c r="F40" s="513">
        <v>0</v>
      </c>
      <c r="G40" s="514">
        <v>0</v>
      </c>
      <c r="H40" s="512">
        <v>0</v>
      </c>
      <c r="I40" s="515">
        <v>0</v>
      </c>
      <c r="J40" s="513">
        <v>9488000</v>
      </c>
      <c r="K40" s="514">
        <v>0</v>
      </c>
      <c r="L40" s="512">
        <v>0</v>
      </c>
      <c r="M40" s="24"/>
    </row>
    <row r="41" spans="1:18" ht="3.75" customHeight="1">
      <c r="A41" s="92"/>
      <c r="B41" s="441"/>
      <c r="C41" s="299"/>
      <c r="D41" s="299"/>
      <c r="E41" s="280"/>
      <c r="F41" s="279"/>
      <c r="G41" s="277"/>
      <c r="H41" s="280"/>
      <c r="I41" s="278"/>
      <c r="J41" s="279"/>
      <c r="K41" s="277"/>
      <c r="L41" s="280"/>
      <c r="M41" s="24"/>
    </row>
    <row r="42" spans="1:18">
      <c r="A42" s="484" t="s">
        <v>284</v>
      </c>
      <c r="B42" s="441"/>
      <c r="C42" s="299"/>
      <c r="D42" s="299"/>
      <c r="E42" s="280"/>
      <c r="F42" s="279"/>
      <c r="G42" s="277"/>
      <c r="H42" s="280"/>
      <c r="I42" s="278"/>
      <c r="J42" s="281"/>
      <c r="K42" s="277"/>
      <c r="L42" s="282"/>
      <c r="M42" s="24"/>
    </row>
    <row r="43" spans="1:18">
      <c r="A43" s="179" t="s">
        <v>75</v>
      </c>
      <c r="B43" s="180"/>
      <c r="C43" s="18">
        <v>0</v>
      </c>
      <c r="D43" s="18">
        <v>0</v>
      </c>
      <c r="E43" s="516">
        <v>0</v>
      </c>
      <c r="F43" s="517">
        <v>0</v>
      </c>
      <c r="G43" s="18">
        <v>0</v>
      </c>
      <c r="H43" s="518">
        <v>0</v>
      </c>
      <c r="I43" s="519">
        <v>0</v>
      </c>
      <c r="J43" s="517">
        <v>888000</v>
      </c>
      <c r="K43" s="18">
        <v>0</v>
      </c>
      <c r="L43" s="518">
        <v>0</v>
      </c>
      <c r="M43" s="24"/>
      <c r="Q43" s="186"/>
      <c r="R43" s="187"/>
    </row>
    <row r="44" spans="1:18">
      <c r="A44" s="520" t="s">
        <v>76</v>
      </c>
      <c r="B44" s="180"/>
      <c r="C44" s="195">
        <v>0</v>
      </c>
      <c r="D44" s="195">
        <v>0</v>
      </c>
      <c r="E44" s="387">
        <v>0</v>
      </c>
      <c r="F44" s="388">
        <v>0</v>
      </c>
      <c r="G44" s="195">
        <v>0</v>
      </c>
      <c r="H44" s="389">
        <v>0</v>
      </c>
      <c r="I44" s="388">
        <v>0</v>
      </c>
      <c r="J44" s="197">
        <v>888000</v>
      </c>
      <c r="K44" s="195">
        <v>0</v>
      </c>
      <c r="L44" s="198">
        <v>0</v>
      </c>
      <c r="M44" s="24"/>
      <c r="Q44" s="186"/>
      <c r="R44" s="187"/>
    </row>
    <row r="45" spans="1:18">
      <c r="A45" s="520" t="s">
        <v>77</v>
      </c>
      <c r="B45" s="180"/>
      <c r="C45" s="442">
        <v>0</v>
      </c>
      <c r="D45" s="442">
        <v>0</v>
      </c>
      <c r="E45" s="443">
        <v>0</v>
      </c>
      <c r="F45" s="444">
        <v>0</v>
      </c>
      <c r="G45" s="442">
        <v>0</v>
      </c>
      <c r="H45" s="445">
        <v>0</v>
      </c>
      <c r="I45" s="444">
        <v>0</v>
      </c>
      <c r="J45" s="446">
        <v>0</v>
      </c>
      <c r="K45" s="442">
        <v>0</v>
      </c>
      <c r="L45" s="521">
        <v>0</v>
      </c>
      <c r="M45" s="24"/>
      <c r="Q45" s="186"/>
      <c r="R45" s="187"/>
    </row>
    <row r="46" spans="1:18">
      <c r="A46" s="520" t="s">
        <v>78</v>
      </c>
      <c r="B46" s="180"/>
      <c r="C46" s="195">
        <v>0</v>
      </c>
      <c r="D46" s="195">
        <v>0</v>
      </c>
      <c r="E46" s="387">
        <v>0</v>
      </c>
      <c r="F46" s="388">
        <v>0</v>
      </c>
      <c r="G46" s="195">
        <v>0</v>
      </c>
      <c r="H46" s="389">
        <v>0</v>
      </c>
      <c r="I46" s="388">
        <v>0</v>
      </c>
      <c r="J46" s="197">
        <v>0</v>
      </c>
      <c r="K46" s="195">
        <v>0</v>
      </c>
      <c r="L46" s="198">
        <v>0</v>
      </c>
      <c r="M46" s="24"/>
      <c r="Q46" s="186"/>
      <c r="R46" s="187"/>
    </row>
    <row r="47" spans="1:18">
      <c r="A47" s="179" t="s">
        <v>79</v>
      </c>
      <c r="B47" s="180"/>
      <c r="C47" s="18">
        <v>0</v>
      </c>
      <c r="D47" s="18">
        <v>0</v>
      </c>
      <c r="E47" s="522">
        <v>0</v>
      </c>
      <c r="F47" s="523">
        <v>0</v>
      </c>
      <c r="G47" s="18">
        <v>0</v>
      </c>
      <c r="H47" s="519">
        <v>0</v>
      </c>
      <c r="I47" s="523">
        <v>0</v>
      </c>
      <c r="J47" s="517">
        <v>300000</v>
      </c>
      <c r="K47" s="18">
        <v>0</v>
      </c>
      <c r="L47" s="518">
        <v>0</v>
      </c>
      <c r="M47" s="24"/>
      <c r="Q47" s="186"/>
      <c r="R47" s="187"/>
    </row>
    <row r="48" spans="1:18">
      <c r="A48" s="520" t="s">
        <v>80</v>
      </c>
      <c r="B48" s="180"/>
      <c r="C48" s="195">
        <v>0</v>
      </c>
      <c r="D48" s="195">
        <v>0</v>
      </c>
      <c r="E48" s="387">
        <v>0</v>
      </c>
      <c r="F48" s="388">
        <v>0</v>
      </c>
      <c r="G48" s="195">
        <v>0</v>
      </c>
      <c r="H48" s="389">
        <v>0</v>
      </c>
      <c r="I48" s="388">
        <v>0</v>
      </c>
      <c r="J48" s="197">
        <v>300000</v>
      </c>
      <c r="K48" s="195">
        <v>0</v>
      </c>
      <c r="L48" s="198">
        <v>0</v>
      </c>
      <c r="M48" s="24"/>
      <c r="Q48" s="186"/>
      <c r="R48" s="187"/>
    </row>
    <row r="49" spans="1:18">
      <c r="A49" s="520" t="s">
        <v>81</v>
      </c>
      <c r="B49" s="180"/>
      <c r="C49" s="195">
        <v>0</v>
      </c>
      <c r="D49" s="195">
        <v>0</v>
      </c>
      <c r="E49" s="387">
        <v>0</v>
      </c>
      <c r="F49" s="388">
        <v>0</v>
      </c>
      <c r="G49" s="195">
        <v>0</v>
      </c>
      <c r="H49" s="389">
        <v>0</v>
      </c>
      <c r="I49" s="388">
        <v>0</v>
      </c>
      <c r="J49" s="197">
        <v>0</v>
      </c>
      <c r="K49" s="195">
        <v>0</v>
      </c>
      <c r="L49" s="198">
        <v>0</v>
      </c>
      <c r="M49" s="24"/>
      <c r="Q49" s="186"/>
      <c r="R49" s="187"/>
    </row>
    <row r="50" spans="1:18">
      <c r="A50" s="520" t="s">
        <v>82</v>
      </c>
      <c r="B50" s="180"/>
      <c r="C50" s="195">
        <v>0</v>
      </c>
      <c r="D50" s="195">
        <v>0</v>
      </c>
      <c r="E50" s="387">
        <v>0</v>
      </c>
      <c r="F50" s="388">
        <v>0</v>
      </c>
      <c r="G50" s="195">
        <v>0</v>
      </c>
      <c r="H50" s="389">
        <v>0</v>
      </c>
      <c r="I50" s="388">
        <v>0</v>
      </c>
      <c r="J50" s="197">
        <v>0</v>
      </c>
      <c r="K50" s="195">
        <v>0</v>
      </c>
      <c r="L50" s="198">
        <v>0</v>
      </c>
      <c r="M50" s="24"/>
      <c r="Q50" s="186"/>
      <c r="R50" s="187"/>
    </row>
    <row r="51" spans="1:18">
      <c r="A51" s="520" t="s">
        <v>83</v>
      </c>
      <c r="B51" s="180"/>
      <c r="C51" s="195">
        <v>0</v>
      </c>
      <c r="D51" s="195">
        <v>0</v>
      </c>
      <c r="E51" s="387">
        <v>0</v>
      </c>
      <c r="F51" s="388">
        <v>0</v>
      </c>
      <c r="G51" s="195">
        <v>0</v>
      </c>
      <c r="H51" s="389">
        <v>0</v>
      </c>
      <c r="I51" s="388">
        <v>0</v>
      </c>
      <c r="J51" s="197">
        <v>0</v>
      </c>
      <c r="K51" s="195">
        <v>0</v>
      </c>
      <c r="L51" s="198">
        <v>0</v>
      </c>
      <c r="M51" s="24"/>
      <c r="Q51" s="186"/>
      <c r="R51" s="187"/>
    </row>
    <row r="52" spans="1:18">
      <c r="A52" s="520" t="s">
        <v>84</v>
      </c>
      <c r="B52" s="180"/>
      <c r="C52" s="442">
        <v>0</v>
      </c>
      <c r="D52" s="442">
        <v>0</v>
      </c>
      <c r="E52" s="443">
        <v>0</v>
      </c>
      <c r="F52" s="444">
        <v>0</v>
      </c>
      <c r="G52" s="442">
        <v>0</v>
      </c>
      <c r="H52" s="445">
        <v>0</v>
      </c>
      <c r="I52" s="444">
        <v>0</v>
      </c>
      <c r="J52" s="446">
        <v>0</v>
      </c>
      <c r="K52" s="442">
        <v>0</v>
      </c>
      <c r="L52" s="521">
        <v>0</v>
      </c>
      <c r="M52" s="24"/>
      <c r="Q52" s="186"/>
      <c r="R52" s="187"/>
    </row>
    <row r="53" spans="1:18">
      <c r="A53" s="179" t="s">
        <v>85</v>
      </c>
      <c r="B53" s="215"/>
      <c r="C53" s="18">
        <v>0</v>
      </c>
      <c r="D53" s="18">
        <v>0</v>
      </c>
      <c r="E53" s="522">
        <v>0</v>
      </c>
      <c r="F53" s="523">
        <v>0</v>
      </c>
      <c r="G53" s="18">
        <v>0</v>
      </c>
      <c r="H53" s="519">
        <v>0</v>
      </c>
      <c r="I53" s="523">
        <v>0</v>
      </c>
      <c r="J53" s="517">
        <v>5150000</v>
      </c>
      <c r="K53" s="18">
        <v>0</v>
      </c>
      <c r="L53" s="518">
        <v>0</v>
      </c>
      <c r="M53" s="24"/>
      <c r="Q53" s="186"/>
      <c r="R53" s="187"/>
    </row>
    <row r="54" spans="1:18">
      <c r="A54" s="520" t="s">
        <v>86</v>
      </c>
      <c r="B54" s="180"/>
      <c r="C54" s="195">
        <v>0</v>
      </c>
      <c r="D54" s="195">
        <v>0</v>
      </c>
      <c r="E54" s="387">
        <v>0</v>
      </c>
      <c r="F54" s="388">
        <v>0</v>
      </c>
      <c r="G54" s="195">
        <v>0</v>
      </c>
      <c r="H54" s="389">
        <v>0</v>
      </c>
      <c r="I54" s="388">
        <v>0</v>
      </c>
      <c r="J54" s="197">
        <v>0</v>
      </c>
      <c r="K54" s="195">
        <v>0</v>
      </c>
      <c r="L54" s="198">
        <v>0</v>
      </c>
      <c r="M54" s="24"/>
      <c r="Q54" s="186"/>
      <c r="R54" s="187"/>
    </row>
    <row r="55" spans="1:18">
      <c r="A55" s="520" t="s">
        <v>87</v>
      </c>
      <c r="B55" s="180"/>
      <c r="C55" s="195">
        <v>0</v>
      </c>
      <c r="D55" s="195">
        <v>0</v>
      </c>
      <c r="E55" s="387">
        <v>0</v>
      </c>
      <c r="F55" s="388">
        <v>0</v>
      </c>
      <c r="G55" s="195">
        <v>0</v>
      </c>
      <c r="H55" s="389">
        <v>0</v>
      </c>
      <c r="I55" s="388">
        <v>0</v>
      </c>
      <c r="J55" s="197">
        <v>5150000</v>
      </c>
      <c r="K55" s="195">
        <v>0</v>
      </c>
      <c r="L55" s="198">
        <v>0</v>
      </c>
      <c r="M55" s="24"/>
      <c r="Q55" s="186"/>
      <c r="R55" s="187"/>
    </row>
    <row r="56" spans="1:18">
      <c r="A56" s="520" t="s">
        <v>88</v>
      </c>
      <c r="B56" s="180"/>
      <c r="C56" s="195">
        <v>0</v>
      </c>
      <c r="D56" s="195">
        <v>0</v>
      </c>
      <c r="E56" s="387">
        <v>0</v>
      </c>
      <c r="F56" s="388">
        <v>0</v>
      </c>
      <c r="G56" s="195">
        <v>0</v>
      </c>
      <c r="H56" s="389">
        <v>0</v>
      </c>
      <c r="I56" s="388">
        <v>0</v>
      </c>
      <c r="J56" s="197">
        <v>0</v>
      </c>
      <c r="K56" s="195">
        <v>0</v>
      </c>
      <c r="L56" s="198">
        <v>0</v>
      </c>
      <c r="M56" s="24"/>
      <c r="Q56" s="186"/>
      <c r="R56" s="187"/>
    </row>
    <row r="57" spans="1:18">
      <c r="A57" s="179" t="s">
        <v>89</v>
      </c>
      <c r="B57" s="215"/>
      <c r="C57" s="18">
        <v>0</v>
      </c>
      <c r="D57" s="18">
        <v>0</v>
      </c>
      <c r="E57" s="522">
        <v>0</v>
      </c>
      <c r="F57" s="523">
        <v>0</v>
      </c>
      <c r="G57" s="18">
        <v>0</v>
      </c>
      <c r="H57" s="519">
        <v>0</v>
      </c>
      <c r="I57" s="523">
        <v>0</v>
      </c>
      <c r="J57" s="517">
        <v>3150000</v>
      </c>
      <c r="K57" s="18">
        <v>0</v>
      </c>
      <c r="L57" s="518">
        <v>0</v>
      </c>
      <c r="M57" s="24"/>
      <c r="Q57" s="186"/>
      <c r="R57" s="187"/>
    </row>
    <row r="58" spans="1:18">
      <c r="A58" s="520" t="s">
        <v>90</v>
      </c>
      <c r="B58" s="180"/>
      <c r="C58" s="195">
        <v>0</v>
      </c>
      <c r="D58" s="195">
        <v>0</v>
      </c>
      <c r="E58" s="387">
        <v>0</v>
      </c>
      <c r="F58" s="388">
        <v>0</v>
      </c>
      <c r="G58" s="195">
        <v>0</v>
      </c>
      <c r="H58" s="389">
        <v>0</v>
      </c>
      <c r="I58" s="388">
        <v>0</v>
      </c>
      <c r="J58" s="197">
        <v>0</v>
      </c>
      <c r="K58" s="195">
        <v>0</v>
      </c>
      <c r="L58" s="198">
        <v>0</v>
      </c>
      <c r="M58" s="24"/>
      <c r="Q58" s="186"/>
      <c r="R58" s="187"/>
    </row>
    <row r="59" spans="1:18">
      <c r="A59" s="520" t="s">
        <v>91</v>
      </c>
      <c r="B59" s="180"/>
      <c r="C59" s="195">
        <v>0</v>
      </c>
      <c r="D59" s="195">
        <v>0</v>
      </c>
      <c r="E59" s="387">
        <v>0</v>
      </c>
      <c r="F59" s="388">
        <v>0</v>
      </c>
      <c r="G59" s="195">
        <v>0</v>
      </c>
      <c r="H59" s="389">
        <v>0</v>
      </c>
      <c r="I59" s="388">
        <v>0</v>
      </c>
      <c r="J59" s="197">
        <v>200000</v>
      </c>
      <c r="K59" s="195">
        <v>0</v>
      </c>
      <c r="L59" s="198">
        <v>0</v>
      </c>
      <c r="M59" s="24"/>
      <c r="Q59" s="186"/>
      <c r="R59" s="187"/>
    </row>
    <row r="60" spans="1:18">
      <c r="A60" s="520" t="s">
        <v>92</v>
      </c>
      <c r="B60" s="180"/>
      <c r="C60" s="442">
        <v>0</v>
      </c>
      <c r="D60" s="442">
        <v>0</v>
      </c>
      <c r="E60" s="443">
        <v>0</v>
      </c>
      <c r="F60" s="444">
        <v>0</v>
      </c>
      <c r="G60" s="442">
        <v>0</v>
      </c>
      <c r="H60" s="445">
        <v>0</v>
      </c>
      <c r="I60" s="444">
        <v>0</v>
      </c>
      <c r="J60" s="446">
        <v>2950000</v>
      </c>
      <c r="K60" s="442">
        <v>0</v>
      </c>
      <c r="L60" s="521">
        <v>0</v>
      </c>
      <c r="M60" s="24"/>
      <c r="Q60" s="186"/>
      <c r="R60" s="187"/>
    </row>
    <row r="61" spans="1:18">
      <c r="A61" s="520" t="s">
        <v>93</v>
      </c>
      <c r="B61" s="180"/>
      <c r="C61" s="195">
        <v>0</v>
      </c>
      <c r="D61" s="195">
        <v>0</v>
      </c>
      <c r="E61" s="387">
        <v>0</v>
      </c>
      <c r="F61" s="388">
        <v>0</v>
      </c>
      <c r="G61" s="195">
        <v>0</v>
      </c>
      <c r="H61" s="389">
        <v>0</v>
      </c>
      <c r="I61" s="388">
        <v>0</v>
      </c>
      <c r="J61" s="197">
        <v>0</v>
      </c>
      <c r="K61" s="195">
        <v>0</v>
      </c>
      <c r="L61" s="198">
        <v>0</v>
      </c>
      <c r="M61" s="24"/>
      <c r="Q61" s="186"/>
      <c r="R61" s="187"/>
    </row>
    <row r="62" spans="1:18">
      <c r="A62" s="179" t="s">
        <v>94</v>
      </c>
      <c r="B62" s="215"/>
      <c r="C62" s="524">
        <v>0</v>
      </c>
      <c r="D62" s="524">
        <v>0</v>
      </c>
      <c r="E62" s="525">
        <v>0</v>
      </c>
      <c r="F62" s="526">
        <v>0</v>
      </c>
      <c r="G62" s="524">
        <v>0</v>
      </c>
      <c r="H62" s="527">
        <v>0</v>
      </c>
      <c r="I62" s="526">
        <v>0</v>
      </c>
      <c r="J62" s="528">
        <v>0</v>
      </c>
      <c r="K62" s="529">
        <v>0</v>
      </c>
      <c r="L62" s="530">
        <v>0</v>
      </c>
      <c r="M62" s="24"/>
      <c r="Q62" s="186"/>
      <c r="R62" s="187"/>
    </row>
    <row r="63" spans="1:18">
      <c r="A63" s="531" t="s">
        <v>285</v>
      </c>
      <c r="B63" s="473">
        <v>3</v>
      </c>
      <c r="C63" s="413">
        <v>0</v>
      </c>
      <c r="D63" s="413">
        <v>0</v>
      </c>
      <c r="E63" s="474">
        <v>0</v>
      </c>
      <c r="F63" s="475">
        <v>0</v>
      </c>
      <c r="G63" s="413">
        <v>0</v>
      </c>
      <c r="H63" s="474">
        <v>0</v>
      </c>
      <c r="I63" s="532">
        <v>0</v>
      </c>
      <c r="J63" s="475">
        <v>9488000</v>
      </c>
      <c r="K63" s="413">
        <v>0</v>
      </c>
      <c r="L63" s="474">
        <v>0</v>
      </c>
      <c r="M63" s="24"/>
    </row>
    <row r="64" spans="1:18" ht="4.5" customHeight="1">
      <c r="A64" s="402"/>
      <c r="B64" s="441"/>
      <c r="C64" s="121"/>
      <c r="D64" s="121"/>
      <c r="E64" s="124"/>
      <c r="F64" s="123"/>
      <c r="G64" s="121"/>
      <c r="H64" s="122"/>
      <c r="I64" s="124"/>
      <c r="J64" s="123"/>
      <c r="K64" s="121"/>
      <c r="L64" s="122"/>
      <c r="M64" s="24"/>
    </row>
    <row r="65" spans="1:13">
      <c r="A65" s="484" t="s">
        <v>286</v>
      </c>
      <c r="B65" s="441"/>
      <c r="C65" s="110"/>
      <c r="D65" s="110"/>
      <c r="E65" s="113"/>
      <c r="F65" s="112"/>
      <c r="G65" s="110"/>
      <c r="H65" s="111"/>
      <c r="I65" s="113"/>
      <c r="J65" s="112"/>
      <c r="K65" s="110"/>
      <c r="L65" s="111"/>
      <c r="M65" s="24"/>
    </row>
    <row r="66" spans="1:13">
      <c r="A66" s="533" t="s">
        <v>287</v>
      </c>
      <c r="B66" s="441"/>
      <c r="C66" s="195">
        <v>0</v>
      </c>
      <c r="D66" s="195">
        <v>0</v>
      </c>
      <c r="E66" s="389">
        <v>0</v>
      </c>
      <c r="F66" s="388">
        <v>0</v>
      </c>
      <c r="G66" s="195">
        <v>0</v>
      </c>
      <c r="H66" s="387">
        <v>0</v>
      </c>
      <c r="I66" s="389">
        <v>0</v>
      </c>
      <c r="J66" s="388">
        <v>9488000</v>
      </c>
      <c r="K66" s="195">
        <v>11537000</v>
      </c>
      <c r="L66" s="387">
        <v>12171000</v>
      </c>
      <c r="M66" s="24"/>
    </row>
    <row r="67" spans="1:13">
      <c r="A67" s="533" t="s">
        <v>288</v>
      </c>
      <c r="B67" s="441"/>
      <c r="C67" s="442">
        <v>0</v>
      </c>
      <c r="D67" s="195">
        <v>0</v>
      </c>
      <c r="E67" s="389">
        <v>0</v>
      </c>
      <c r="F67" s="388">
        <v>0</v>
      </c>
      <c r="G67" s="195">
        <v>0</v>
      </c>
      <c r="H67" s="387">
        <v>0</v>
      </c>
      <c r="I67" s="389">
        <v>0</v>
      </c>
      <c r="J67" s="388">
        <v>0</v>
      </c>
      <c r="K67" s="195">
        <v>0</v>
      </c>
      <c r="L67" s="387">
        <v>0</v>
      </c>
      <c r="M67" s="24"/>
    </row>
    <row r="68" spans="1:13">
      <c r="A68" s="533" t="s">
        <v>289</v>
      </c>
      <c r="B68" s="441"/>
      <c r="C68" s="442">
        <v>0</v>
      </c>
      <c r="D68" s="442">
        <v>0</v>
      </c>
      <c r="E68" s="442">
        <v>0</v>
      </c>
      <c r="F68" s="444">
        <v>0</v>
      </c>
      <c r="G68" s="442">
        <v>0</v>
      </c>
      <c r="H68" s="443">
        <v>0</v>
      </c>
      <c r="I68" s="389">
        <v>0</v>
      </c>
      <c r="J68" s="444">
        <v>0</v>
      </c>
      <c r="K68" s="442">
        <v>0</v>
      </c>
      <c r="L68" s="443">
        <v>0</v>
      </c>
      <c r="M68" s="24"/>
    </row>
    <row r="69" spans="1:13">
      <c r="A69" s="534" t="s">
        <v>290</v>
      </c>
      <c r="B69" s="441"/>
      <c r="C69" s="442">
        <v>0</v>
      </c>
      <c r="D69" s="442">
        <v>0</v>
      </c>
      <c r="E69" s="445">
        <v>0</v>
      </c>
      <c r="F69" s="444">
        <v>0</v>
      </c>
      <c r="G69" s="442">
        <v>0</v>
      </c>
      <c r="H69" s="443">
        <v>0</v>
      </c>
      <c r="I69" s="388">
        <v>0</v>
      </c>
      <c r="J69" s="444">
        <v>0</v>
      </c>
      <c r="K69" s="442">
        <v>0</v>
      </c>
      <c r="L69" s="443">
        <v>0</v>
      </c>
      <c r="M69" s="24"/>
    </row>
    <row r="70" spans="1:13">
      <c r="A70" s="535" t="s">
        <v>32</v>
      </c>
      <c r="B70" s="441">
        <v>4</v>
      </c>
      <c r="C70" s="403">
        <v>0</v>
      </c>
      <c r="D70" s="403">
        <v>0</v>
      </c>
      <c r="E70" s="406">
        <v>0</v>
      </c>
      <c r="F70" s="405">
        <v>0</v>
      </c>
      <c r="G70" s="403">
        <v>0</v>
      </c>
      <c r="H70" s="404">
        <v>0</v>
      </c>
      <c r="I70" s="406">
        <v>0</v>
      </c>
      <c r="J70" s="405">
        <v>9488000</v>
      </c>
      <c r="K70" s="403">
        <v>11537000</v>
      </c>
      <c r="L70" s="404">
        <v>12171000</v>
      </c>
      <c r="M70" s="536"/>
    </row>
    <row r="71" spans="1:13">
      <c r="A71" s="537" t="s">
        <v>39</v>
      </c>
      <c r="B71" s="441">
        <v>5</v>
      </c>
      <c r="C71" s="442">
        <v>0</v>
      </c>
      <c r="D71" s="195">
        <v>0</v>
      </c>
      <c r="E71" s="389">
        <v>0</v>
      </c>
      <c r="F71" s="388">
        <v>0</v>
      </c>
      <c r="G71" s="195">
        <v>0</v>
      </c>
      <c r="H71" s="387">
        <v>0</v>
      </c>
      <c r="I71" s="389">
        <v>0</v>
      </c>
      <c r="J71" s="388">
        <v>0</v>
      </c>
      <c r="K71" s="195">
        <v>0</v>
      </c>
      <c r="L71" s="387">
        <v>0</v>
      </c>
      <c r="M71" s="24"/>
    </row>
    <row r="72" spans="1:13">
      <c r="A72" s="537" t="s">
        <v>40</v>
      </c>
      <c r="B72" s="441">
        <v>6</v>
      </c>
      <c r="C72" s="195">
        <v>0</v>
      </c>
      <c r="D72" s="195">
        <v>0</v>
      </c>
      <c r="E72" s="389">
        <v>0</v>
      </c>
      <c r="F72" s="388">
        <v>0</v>
      </c>
      <c r="G72" s="195">
        <v>0</v>
      </c>
      <c r="H72" s="387">
        <v>0</v>
      </c>
      <c r="I72" s="389">
        <v>0</v>
      </c>
      <c r="J72" s="388">
        <v>0</v>
      </c>
      <c r="K72" s="195">
        <v>0</v>
      </c>
      <c r="L72" s="387">
        <v>0</v>
      </c>
      <c r="M72" s="24"/>
    </row>
    <row r="73" spans="1:13">
      <c r="A73" s="537" t="s">
        <v>41</v>
      </c>
      <c r="B73" s="441"/>
      <c r="C73" s="195">
        <v>0</v>
      </c>
      <c r="D73" s="195">
        <v>0</v>
      </c>
      <c r="E73" s="389">
        <v>0</v>
      </c>
      <c r="F73" s="388">
        <v>0</v>
      </c>
      <c r="G73" s="195">
        <v>0</v>
      </c>
      <c r="H73" s="387">
        <v>0</v>
      </c>
      <c r="I73" s="389">
        <v>0</v>
      </c>
      <c r="J73" s="388">
        <v>0</v>
      </c>
      <c r="K73" s="195">
        <v>-11537000</v>
      </c>
      <c r="L73" s="387">
        <v>0</v>
      </c>
      <c r="M73" s="24"/>
    </row>
    <row r="74" spans="1:13">
      <c r="A74" s="411" t="s">
        <v>291</v>
      </c>
      <c r="B74" s="473">
        <v>7</v>
      </c>
      <c r="C74" s="416">
        <v>0</v>
      </c>
      <c r="D74" s="416">
        <v>0</v>
      </c>
      <c r="E74" s="417">
        <v>0</v>
      </c>
      <c r="F74" s="415">
        <v>0</v>
      </c>
      <c r="G74" s="416">
        <v>0</v>
      </c>
      <c r="H74" s="414">
        <v>0</v>
      </c>
      <c r="I74" s="417">
        <v>0</v>
      </c>
      <c r="J74" s="415">
        <v>9488000</v>
      </c>
      <c r="K74" s="416">
        <v>0</v>
      </c>
      <c r="L74" s="414">
        <v>12171000</v>
      </c>
      <c r="M74" s="24"/>
    </row>
    <row r="75" spans="1:13" s="325" customFormat="1">
      <c r="A75" s="320" t="s">
        <v>98</v>
      </c>
      <c r="B75" s="236"/>
      <c r="C75" s="240"/>
      <c r="D75" s="240"/>
      <c r="E75" s="240"/>
      <c r="F75" s="240"/>
      <c r="G75" s="240"/>
      <c r="H75" s="240"/>
      <c r="I75" s="240"/>
      <c r="J75" s="240"/>
      <c r="K75" s="240"/>
      <c r="L75" s="240"/>
      <c r="M75" s="538"/>
    </row>
    <row r="76" spans="1:13" s="325" customFormat="1">
      <c r="A76" s="238" t="s">
        <v>292</v>
      </c>
      <c r="B76" s="236"/>
      <c r="C76" s="239"/>
      <c r="D76" s="239"/>
      <c r="E76" s="240"/>
      <c r="F76" s="240"/>
      <c r="G76" s="240"/>
      <c r="H76" s="240"/>
      <c r="I76" s="240"/>
      <c r="J76" s="240"/>
      <c r="K76" s="240"/>
      <c r="L76" s="240"/>
      <c r="M76" s="538"/>
    </row>
    <row r="77" spans="1:13" s="325" customFormat="1">
      <c r="A77" s="2194" t="s">
        <v>293</v>
      </c>
      <c r="B77" s="2194"/>
      <c r="C77" s="2194"/>
      <c r="D77" s="2194"/>
      <c r="E77" s="2194"/>
      <c r="F77" s="2194"/>
      <c r="G77" s="2194"/>
      <c r="H77" s="2194"/>
      <c r="I77" s="2194"/>
      <c r="J77" s="2194"/>
      <c r="K77" s="2194"/>
      <c r="L77" s="2194"/>
      <c r="M77" s="538"/>
    </row>
    <row r="78" spans="1:13" s="325" customFormat="1">
      <c r="A78" s="2194" t="s">
        <v>294</v>
      </c>
      <c r="B78" s="2194"/>
      <c r="C78" s="2194"/>
      <c r="D78" s="2194"/>
      <c r="E78" s="2194"/>
      <c r="F78" s="2194"/>
      <c r="G78" s="2194"/>
      <c r="H78" s="2194"/>
      <c r="I78" s="2194"/>
      <c r="J78" s="2194"/>
      <c r="K78" s="2194"/>
      <c r="L78" s="2194"/>
      <c r="M78" s="538"/>
    </row>
    <row r="79" spans="1:13" s="325" customFormat="1">
      <c r="A79" s="2195" t="s">
        <v>295</v>
      </c>
      <c r="B79" s="2195"/>
      <c r="C79" s="2195"/>
      <c r="D79" s="2195"/>
      <c r="E79" s="2195"/>
      <c r="F79" s="2195"/>
      <c r="G79" s="2195"/>
      <c r="H79" s="2195"/>
      <c r="I79" s="2195"/>
      <c r="J79" s="2195"/>
      <c r="K79" s="2195"/>
      <c r="L79" s="2195"/>
      <c r="M79" s="538"/>
    </row>
    <row r="80" spans="1:13" s="325" customFormat="1">
      <c r="A80" s="238" t="s">
        <v>296</v>
      </c>
      <c r="B80" s="539"/>
      <c r="C80" s="539"/>
      <c r="D80" s="539"/>
      <c r="E80" s="539"/>
      <c r="F80" s="539"/>
      <c r="G80" s="539"/>
      <c r="H80" s="539"/>
      <c r="I80" s="539"/>
      <c r="J80" s="539"/>
      <c r="K80" s="539"/>
      <c r="L80" s="539"/>
      <c r="M80" s="538"/>
    </row>
    <row r="81" spans="1:13" s="325" customFormat="1">
      <c r="A81" s="238" t="s">
        <v>297</v>
      </c>
      <c r="B81" s="539"/>
      <c r="C81" s="539"/>
      <c r="D81" s="539"/>
      <c r="E81" s="539"/>
      <c r="F81" s="539"/>
      <c r="G81" s="539"/>
      <c r="H81" s="539"/>
      <c r="I81" s="539"/>
      <c r="J81" s="539"/>
      <c r="K81" s="539"/>
      <c r="L81" s="539"/>
      <c r="M81" s="538"/>
    </row>
    <row r="82" spans="1:13" s="325" customFormat="1">
      <c r="A82" s="238" t="s">
        <v>298</v>
      </c>
      <c r="B82" s="236"/>
      <c r="C82" s="239"/>
      <c r="D82" s="239"/>
      <c r="E82" s="240"/>
      <c r="F82" s="240"/>
      <c r="G82" s="240"/>
      <c r="H82" s="240"/>
      <c r="I82" s="240"/>
      <c r="J82" s="240"/>
      <c r="K82" s="240"/>
      <c r="L82" s="240"/>
      <c r="M82" s="538"/>
    </row>
    <row r="83" spans="1:13" s="541" customFormat="1">
      <c r="A83" s="2193" t="s">
        <v>299</v>
      </c>
      <c r="B83" s="2193"/>
      <c r="C83" s="2193"/>
      <c r="D83" s="2193"/>
      <c r="E83" s="2193"/>
      <c r="F83" s="2193"/>
      <c r="G83" s="2193"/>
      <c r="H83" s="2193"/>
      <c r="I83" s="2193"/>
      <c r="J83" s="2193"/>
      <c r="K83" s="2193"/>
      <c r="L83" s="2193"/>
      <c r="M83" s="540"/>
    </row>
    <row r="84" spans="1:13" s="541" customFormat="1">
      <c r="M84" s="540"/>
    </row>
    <row r="85" spans="1:13">
      <c r="A85" s="245" t="s">
        <v>263</v>
      </c>
      <c r="B85" s="246"/>
      <c r="C85" s="542">
        <v>0</v>
      </c>
      <c r="D85" s="542">
        <v>0</v>
      </c>
      <c r="E85" s="543">
        <v>0</v>
      </c>
      <c r="F85" s="544">
        <v>0</v>
      </c>
      <c r="G85" s="543">
        <v>0</v>
      </c>
      <c r="H85" s="543">
        <v>0</v>
      </c>
      <c r="I85" s="543">
        <v>0</v>
      </c>
      <c r="J85" s="543">
        <v>-9488000</v>
      </c>
      <c r="K85" s="543">
        <v>0</v>
      </c>
      <c r="L85" s="543">
        <v>-12171000</v>
      </c>
    </row>
    <row r="86" spans="1:13">
      <c r="A86" s="245"/>
      <c r="C86" s="542"/>
      <c r="D86" s="542"/>
      <c r="E86" s="543"/>
      <c r="F86" s="544"/>
      <c r="G86" s="543"/>
      <c r="H86" s="543"/>
      <c r="I86" s="543"/>
      <c r="J86" s="543"/>
      <c r="K86" s="543"/>
      <c r="L86" s="543"/>
    </row>
  </sheetData>
  <mergeCells count="6">
    <mergeCell ref="A83:L83"/>
    <mergeCell ref="F2:I2"/>
    <mergeCell ref="J2:L2"/>
    <mergeCell ref="A77:L77"/>
    <mergeCell ref="A78:L78"/>
    <mergeCell ref="A79:L7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O342"/>
  <sheetViews>
    <sheetView topLeftCell="A56" workbookViewId="0">
      <selection activeCell="D67" sqref="D67"/>
    </sheetView>
  </sheetViews>
  <sheetFormatPr defaultRowHeight="12.75"/>
  <cols>
    <col min="1" max="1" width="31" style="2" customWidth="1"/>
    <col min="2" max="2" width="0" style="249" hidden="1" customWidth="1"/>
    <col min="3" max="16384" width="9.140625" style="2"/>
  </cols>
  <sheetData>
    <row r="1" spans="1:13" s="252" customFormat="1">
      <c r="A1" s="166" t="s">
        <v>265</v>
      </c>
      <c r="B1" s="166"/>
      <c r="C1" s="166"/>
      <c r="D1" s="166"/>
      <c r="E1" s="166"/>
      <c r="F1" s="166"/>
      <c r="G1" s="166"/>
      <c r="H1" s="166"/>
      <c r="I1" s="166"/>
      <c r="J1" s="166"/>
      <c r="K1" s="166"/>
      <c r="L1" s="166"/>
    </row>
    <row r="2" spans="1:13">
      <c r="A2" s="168" t="s">
        <v>155</v>
      </c>
      <c r="B2" s="169" t="s">
        <v>72</v>
      </c>
      <c r="C2" s="5" t="s">
        <v>2</v>
      </c>
      <c r="D2" s="5" t="s">
        <v>3</v>
      </c>
      <c r="E2" s="6" t="s">
        <v>4</v>
      </c>
      <c r="F2" s="2176" t="s">
        <v>5</v>
      </c>
      <c r="G2" s="2177"/>
      <c r="H2" s="2177"/>
      <c r="I2" s="2177"/>
      <c r="J2" s="2178" t="s">
        <v>6</v>
      </c>
      <c r="K2" s="2179"/>
      <c r="L2" s="2180"/>
    </row>
    <row r="3" spans="1:13" ht="25.5">
      <c r="A3" s="170" t="s">
        <v>73</v>
      </c>
      <c r="B3" s="429">
        <v>1</v>
      </c>
      <c r="C3" s="9" t="s">
        <v>8</v>
      </c>
      <c r="D3" s="9" t="s">
        <v>8</v>
      </c>
      <c r="E3" s="10" t="s">
        <v>8</v>
      </c>
      <c r="F3" s="8" t="s">
        <v>9</v>
      </c>
      <c r="G3" s="9" t="s">
        <v>10</v>
      </c>
      <c r="H3" s="10" t="s">
        <v>11</v>
      </c>
      <c r="I3" s="11" t="s">
        <v>12</v>
      </c>
      <c r="J3" s="8" t="s">
        <v>13</v>
      </c>
      <c r="K3" s="9" t="s">
        <v>14</v>
      </c>
      <c r="L3" s="10" t="s">
        <v>15</v>
      </c>
    </row>
    <row r="4" spans="1:13">
      <c r="A4" s="484" t="s">
        <v>300</v>
      </c>
      <c r="B4" s="430"/>
      <c r="C4" s="485"/>
      <c r="D4" s="485"/>
      <c r="E4" s="486"/>
      <c r="F4" s="487"/>
      <c r="G4" s="485"/>
      <c r="H4" s="488"/>
      <c r="I4" s="486"/>
      <c r="J4" s="487"/>
      <c r="K4" s="485"/>
      <c r="L4" s="488"/>
    </row>
    <row r="5" spans="1:13">
      <c r="A5" s="484" t="s">
        <v>301</v>
      </c>
      <c r="B5" s="441">
        <v>2</v>
      </c>
      <c r="C5" s="489"/>
      <c r="D5" s="489"/>
      <c r="E5" s="490"/>
      <c r="F5" s="491"/>
      <c r="G5" s="489"/>
      <c r="H5" s="492"/>
      <c r="I5" s="490"/>
      <c r="J5" s="491"/>
      <c r="K5" s="489"/>
      <c r="L5" s="492"/>
    </row>
    <row r="6" spans="1:13">
      <c r="A6" s="339" t="s">
        <v>268</v>
      </c>
      <c r="B6" s="545"/>
      <c r="C6" s="341">
        <v>0</v>
      </c>
      <c r="D6" s="341">
        <v>0</v>
      </c>
      <c r="E6" s="342">
        <v>0</v>
      </c>
      <c r="F6" s="343">
        <v>0</v>
      </c>
      <c r="G6" s="341">
        <v>0</v>
      </c>
      <c r="H6" s="342">
        <v>0</v>
      </c>
      <c r="I6" s="546">
        <v>0</v>
      </c>
      <c r="J6" s="343">
        <v>0</v>
      </c>
      <c r="K6" s="341">
        <v>0</v>
      </c>
      <c r="L6" s="342">
        <v>0</v>
      </c>
      <c r="M6" s="547"/>
    </row>
    <row r="7" spans="1:13">
      <c r="A7" s="346" t="s">
        <v>302</v>
      </c>
      <c r="B7" s="441"/>
      <c r="C7" s="348">
        <v>0</v>
      </c>
      <c r="D7" s="348">
        <v>0</v>
      </c>
      <c r="E7" s="387">
        <v>0</v>
      </c>
      <c r="F7" s="350">
        <v>0</v>
      </c>
      <c r="G7" s="348">
        <v>0</v>
      </c>
      <c r="H7" s="349">
        <v>0</v>
      </c>
      <c r="I7" s="351">
        <v>0</v>
      </c>
      <c r="J7" s="350">
        <v>0</v>
      </c>
      <c r="K7" s="348">
        <v>0</v>
      </c>
      <c r="L7" s="349">
        <v>0</v>
      </c>
      <c r="M7" s="548"/>
    </row>
    <row r="8" spans="1:13">
      <c r="A8" s="346" t="s">
        <v>107</v>
      </c>
      <c r="B8" s="441"/>
      <c r="C8" s="348">
        <v>0</v>
      </c>
      <c r="D8" s="348">
        <v>0</v>
      </c>
      <c r="E8" s="387">
        <v>0</v>
      </c>
      <c r="F8" s="350">
        <v>0</v>
      </c>
      <c r="G8" s="348">
        <v>0</v>
      </c>
      <c r="H8" s="349">
        <v>0</v>
      </c>
      <c r="I8" s="351">
        <v>0</v>
      </c>
      <c r="J8" s="350">
        <v>0</v>
      </c>
      <c r="K8" s="348">
        <v>0</v>
      </c>
      <c r="L8" s="349">
        <v>0</v>
      </c>
      <c r="M8" s="548"/>
    </row>
    <row r="9" spans="1:13">
      <c r="A9" s="346" t="s">
        <v>212</v>
      </c>
      <c r="B9" s="441"/>
      <c r="C9" s="348">
        <v>0</v>
      </c>
      <c r="D9" s="348">
        <v>0</v>
      </c>
      <c r="E9" s="387">
        <v>0</v>
      </c>
      <c r="F9" s="350">
        <v>0</v>
      </c>
      <c r="G9" s="348">
        <v>0</v>
      </c>
      <c r="H9" s="349">
        <v>0</v>
      </c>
      <c r="I9" s="351">
        <v>0</v>
      </c>
      <c r="J9" s="350">
        <v>0</v>
      </c>
      <c r="K9" s="348">
        <v>0</v>
      </c>
      <c r="L9" s="349">
        <v>0</v>
      </c>
      <c r="M9" s="548"/>
    </row>
    <row r="10" spans="1:13">
      <c r="A10" s="346"/>
      <c r="B10" s="441"/>
      <c r="C10" s="348"/>
      <c r="D10" s="348"/>
      <c r="E10" s="349"/>
      <c r="F10" s="350"/>
      <c r="G10" s="348"/>
      <c r="H10" s="349"/>
      <c r="I10" s="351"/>
      <c r="J10" s="350"/>
      <c r="K10" s="348"/>
      <c r="L10" s="349"/>
      <c r="M10" s="548"/>
    </row>
    <row r="11" spans="1:13">
      <c r="A11" s="346"/>
      <c r="B11" s="441"/>
      <c r="C11" s="348"/>
      <c r="D11" s="348"/>
      <c r="E11" s="349"/>
      <c r="F11" s="350"/>
      <c r="G11" s="348"/>
      <c r="H11" s="349"/>
      <c r="I11" s="351"/>
      <c r="J11" s="350"/>
      <c r="K11" s="348"/>
      <c r="L11" s="349"/>
      <c r="M11" s="548"/>
    </row>
    <row r="12" spans="1:13">
      <c r="A12" s="346"/>
      <c r="B12" s="441"/>
      <c r="C12" s="348"/>
      <c r="D12" s="348"/>
      <c r="E12" s="349"/>
      <c r="F12" s="350"/>
      <c r="G12" s="348"/>
      <c r="H12" s="349"/>
      <c r="I12" s="351"/>
      <c r="J12" s="350"/>
      <c r="K12" s="348"/>
      <c r="L12" s="349"/>
      <c r="M12" s="548"/>
    </row>
    <row r="13" spans="1:13">
      <c r="A13" s="346"/>
      <c r="B13" s="441"/>
      <c r="C13" s="348"/>
      <c r="D13" s="348"/>
      <c r="E13" s="349"/>
      <c r="F13" s="350"/>
      <c r="G13" s="348"/>
      <c r="H13" s="349"/>
      <c r="I13" s="351"/>
      <c r="J13" s="350"/>
      <c r="K13" s="348"/>
      <c r="L13" s="349"/>
      <c r="M13" s="548"/>
    </row>
    <row r="14" spans="1:13">
      <c r="A14" s="346"/>
      <c r="B14" s="441"/>
      <c r="C14" s="348"/>
      <c r="D14" s="348"/>
      <c r="E14" s="349"/>
      <c r="F14" s="350"/>
      <c r="G14" s="348"/>
      <c r="H14" s="349"/>
      <c r="I14" s="351"/>
      <c r="J14" s="350"/>
      <c r="K14" s="348"/>
      <c r="L14" s="349"/>
      <c r="M14" s="548"/>
    </row>
    <row r="15" spans="1:13">
      <c r="A15" s="346"/>
      <c r="B15" s="441"/>
      <c r="C15" s="348"/>
      <c r="D15" s="348"/>
      <c r="E15" s="349"/>
      <c r="F15" s="350"/>
      <c r="G15" s="348"/>
      <c r="H15" s="349"/>
      <c r="I15" s="351"/>
      <c r="J15" s="350"/>
      <c r="K15" s="348"/>
      <c r="L15" s="349"/>
      <c r="M15" s="548"/>
    </row>
    <row r="16" spans="1:13">
      <c r="A16" s="346"/>
      <c r="B16" s="441"/>
      <c r="C16" s="348"/>
      <c r="D16" s="348"/>
      <c r="E16" s="349"/>
      <c r="F16" s="350"/>
      <c r="G16" s="348"/>
      <c r="H16" s="349"/>
      <c r="I16" s="351"/>
      <c r="J16" s="350"/>
      <c r="K16" s="348"/>
      <c r="L16" s="349"/>
      <c r="M16" s="497"/>
    </row>
    <row r="17" spans="1:13">
      <c r="A17" s="339" t="s">
        <v>269</v>
      </c>
      <c r="B17" s="545"/>
      <c r="C17" s="341">
        <v>0</v>
      </c>
      <c r="D17" s="341">
        <v>0</v>
      </c>
      <c r="E17" s="342">
        <v>0</v>
      </c>
      <c r="F17" s="343">
        <v>0</v>
      </c>
      <c r="G17" s="341">
        <v>0</v>
      </c>
      <c r="H17" s="342">
        <v>0</v>
      </c>
      <c r="I17" s="344">
        <v>0</v>
      </c>
      <c r="J17" s="343">
        <v>0</v>
      </c>
      <c r="K17" s="341">
        <v>0</v>
      </c>
      <c r="L17" s="342">
        <v>0</v>
      </c>
      <c r="M17" s="549"/>
    </row>
    <row r="18" spans="1:13">
      <c r="A18" s="346" t="s">
        <v>203</v>
      </c>
      <c r="B18" s="441"/>
      <c r="C18" s="348">
        <v>0</v>
      </c>
      <c r="D18" s="348">
        <v>0</v>
      </c>
      <c r="E18" s="387">
        <v>0</v>
      </c>
      <c r="F18" s="350">
        <v>0</v>
      </c>
      <c r="G18" s="348">
        <v>0</v>
      </c>
      <c r="H18" s="349">
        <v>0</v>
      </c>
      <c r="I18" s="351">
        <v>0</v>
      </c>
      <c r="J18" s="350">
        <v>0</v>
      </c>
      <c r="K18" s="348">
        <v>0</v>
      </c>
      <c r="L18" s="349">
        <v>0</v>
      </c>
      <c r="M18" s="548"/>
    </row>
    <row r="19" spans="1:13">
      <c r="A19" s="346" t="s">
        <v>205</v>
      </c>
      <c r="B19" s="441"/>
      <c r="C19" s="348">
        <v>0</v>
      </c>
      <c r="D19" s="348">
        <v>0</v>
      </c>
      <c r="E19" s="387">
        <v>0</v>
      </c>
      <c r="F19" s="350">
        <v>0</v>
      </c>
      <c r="G19" s="348">
        <v>0</v>
      </c>
      <c r="H19" s="349">
        <v>0</v>
      </c>
      <c r="I19" s="351">
        <v>0</v>
      </c>
      <c r="J19" s="350">
        <v>0</v>
      </c>
      <c r="K19" s="348">
        <v>0</v>
      </c>
      <c r="L19" s="349">
        <v>0</v>
      </c>
      <c r="M19" s="548"/>
    </row>
    <row r="20" spans="1:13">
      <c r="A20" s="346" t="s">
        <v>303</v>
      </c>
      <c r="B20" s="441"/>
      <c r="C20" s="348">
        <v>0</v>
      </c>
      <c r="D20" s="348">
        <v>0</v>
      </c>
      <c r="E20" s="387">
        <v>0</v>
      </c>
      <c r="F20" s="350">
        <v>0</v>
      </c>
      <c r="G20" s="348">
        <v>0</v>
      </c>
      <c r="H20" s="349">
        <v>0</v>
      </c>
      <c r="I20" s="351">
        <v>0</v>
      </c>
      <c r="J20" s="350">
        <v>0</v>
      </c>
      <c r="K20" s="348">
        <v>0</v>
      </c>
      <c r="L20" s="349">
        <v>0</v>
      </c>
      <c r="M20" s="548"/>
    </row>
    <row r="21" spans="1:13">
      <c r="A21" s="346" t="s">
        <v>109</v>
      </c>
      <c r="B21" s="441"/>
      <c r="C21" s="348">
        <v>0</v>
      </c>
      <c r="D21" s="348">
        <v>0</v>
      </c>
      <c r="E21" s="387">
        <v>0</v>
      </c>
      <c r="F21" s="350">
        <v>0</v>
      </c>
      <c r="G21" s="348">
        <v>0</v>
      </c>
      <c r="H21" s="349">
        <v>0</v>
      </c>
      <c r="I21" s="351">
        <v>0</v>
      </c>
      <c r="J21" s="350">
        <v>0</v>
      </c>
      <c r="K21" s="348">
        <v>0</v>
      </c>
      <c r="L21" s="349">
        <v>0</v>
      </c>
      <c r="M21" s="548"/>
    </row>
    <row r="22" spans="1:13">
      <c r="A22" s="346" t="s">
        <v>304</v>
      </c>
      <c r="B22" s="441"/>
      <c r="C22" s="348">
        <v>0</v>
      </c>
      <c r="D22" s="348">
        <v>0</v>
      </c>
      <c r="E22" s="387">
        <v>0</v>
      </c>
      <c r="F22" s="350">
        <v>0</v>
      </c>
      <c r="G22" s="348">
        <v>0</v>
      </c>
      <c r="H22" s="349">
        <v>0</v>
      </c>
      <c r="I22" s="351">
        <v>0</v>
      </c>
      <c r="J22" s="350">
        <v>0</v>
      </c>
      <c r="K22" s="348">
        <v>0</v>
      </c>
      <c r="L22" s="349">
        <v>0</v>
      </c>
      <c r="M22" s="548"/>
    </row>
    <row r="23" spans="1:13">
      <c r="A23" s="346"/>
      <c r="B23" s="441"/>
      <c r="C23" s="348"/>
      <c r="D23" s="348"/>
      <c r="E23" s="349"/>
      <c r="F23" s="350"/>
      <c r="G23" s="348"/>
      <c r="H23" s="349"/>
      <c r="I23" s="351"/>
      <c r="J23" s="350"/>
      <c r="K23" s="348"/>
      <c r="L23" s="349"/>
      <c r="M23" s="548"/>
    </row>
    <row r="24" spans="1:13">
      <c r="A24" s="346"/>
      <c r="B24" s="441"/>
      <c r="C24" s="348"/>
      <c r="D24" s="348"/>
      <c r="E24" s="349"/>
      <c r="F24" s="350"/>
      <c r="G24" s="348"/>
      <c r="H24" s="349"/>
      <c r="I24" s="351"/>
      <c r="J24" s="350"/>
      <c r="K24" s="348"/>
      <c r="L24" s="349"/>
      <c r="M24" s="548"/>
    </row>
    <row r="25" spans="1:13">
      <c r="A25" s="346"/>
      <c r="B25" s="441"/>
      <c r="C25" s="348"/>
      <c r="D25" s="348"/>
      <c r="E25" s="349"/>
      <c r="F25" s="350"/>
      <c r="G25" s="348"/>
      <c r="H25" s="349"/>
      <c r="I25" s="351"/>
      <c r="J25" s="350"/>
      <c r="K25" s="348"/>
      <c r="L25" s="349"/>
      <c r="M25" s="548"/>
    </row>
    <row r="26" spans="1:13">
      <c r="A26" s="346"/>
      <c r="B26" s="441"/>
      <c r="C26" s="348"/>
      <c r="D26" s="348"/>
      <c r="E26" s="349"/>
      <c r="F26" s="350"/>
      <c r="G26" s="348"/>
      <c r="H26" s="349"/>
      <c r="I26" s="351"/>
      <c r="J26" s="350"/>
      <c r="K26" s="348"/>
      <c r="L26" s="349"/>
      <c r="M26" s="548"/>
    </row>
    <row r="27" spans="1:13">
      <c r="A27" s="346"/>
      <c r="B27" s="441"/>
      <c r="C27" s="348"/>
      <c r="D27" s="348"/>
      <c r="E27" s="349"/>
      <c r="F27" s="350"/>
      <c r="G27" s="348"/>
      <c r="H27" s="349"/>
      <c r="I27" s="351"/>
      <c r="J27" s="350"/>
      <c r="K27" s="348"/>
      <c r="L27" s="349"/>
      <c r="M27" s="548"/>
    </row>
    <row r="28" spans="1:13">
      <c r="A28" s="339" t="s">
        <v>270</v>
      </c>
      <c r="B28" s="545"/>
      <c r="C28" s="341">
        <v>0</v>
      </c>
      <c r="D28" s="341">
        <v>0</v>
      </c>
      <c r="E28" s="342">
        <v>0</v>
      </c>
      <c r="F28" s="343">
        <v>0</v>
      </c>
      <c r="G28" s="341">
        <v>0</v>
      </c>
      <c r="H28" s="342">
        <v>0</v>
      </c>
      <c r="I28" s="344">
        <v>0</v>
      </c>
      <c r="J28" s="343">
        <v>0</v>
      </c>
      <c r="K28" s="341">
        <v>0</v>
      </c>
      <c r="L28" s="342">
        <v>0</v>
      </c>
      <c r="M28" s="548"/>
    </row>
    <row r="29" spans="1:13">
      <c r="A29" s="346" t="s">
        <v>305</v>
      </c>
      <c r="B29" s="441"/>
      <c r="C29" s="348">
        <v>0</v>
      </c>
      <c r="D29" s="348">
        <v>0</v>
      </c>
      <c r="E29" s="387">
        <v>0</v>
      </c>
      <c r="F29" s="350">
        <v>0</v>
      </c>
      <c r="G29" s="348">
        <v>0</v>
      </c>
      <c r="H29" s="349">
        <v>0</v>
      </c>
      <c r="I29" s="351">
        <v>0</v>
      </c>
      <c r="J29" s="350">
        <v>0</v>
      </c>
      <c r="K29" s="348">
        <v>0</v>
      </c>
      <c r="L29" s="349">
        <v>0</v>
      </c>
      <c r="M29" s="548"/>
    </row>
    <row r="30" spans="1:13">
      <c r="A30" s="346" t="s">
        <v>108</v>
      </c>
      <c r="B30" s="441"/>
      <c r="C30" s="348">
        <v>0</v>
      </c>
      <c r="D30" s="348">
        <v>0</v>
      </c>
      <c r="E30" s="387">
        <v>0</v>
      </c>
      <c r="F30" s="350">
        <v>0</v>
      </c>
      <c r="G30" s="348">
        <v>0</v>
      </c>
      <c r="H30" s="349">
        <v>0</v>
      </c>
      <c r="I30" s="351">
        <v>0</v>
      </c>
      <c r="J30" s="350">
        <v>0</v>
      </c>
      <c r="K30" s="348">
        <v>0</v>
      </c>
      <c r="L30" s="349">
        <v>0</v>
      </c>
      <c r="M30" s="548"/>
    </row>
    <row r="31" spans="1:13">
      <c r="A31" s="346"/>
      <c r="B31" s="441"/>
      <c r="C31" s="348"/>
      <c r="D31" s="348"/>
      <c r="E31" s="349"/>
      <c r="F31" s="350"/>
      <c r="G31" s="348"/>
      <c r="H31" s="349"/>
      <c r="I31" s="351"/>
      <c r="J31" s="350"/>
      <c r="K31" s="348"/>
      <c r="L31" s="349"/>
      <c r="M31" s="548"/>
    </row>
    <row r="32" spans="1:13">
      <c r="A32" s="346"/>
      <c r="B32" s="441"/>
      <c r="C32" s="348"/>
      <c r="D32" s="348"/>
      <c r="E32" s="349"/>
      <c r="F32" s="350"/>
      <c r="G32" s="348"/>
      <c r="H32" s="349"/>
      <c r="I32" s="351"/>
      <c r="J32" s="350"/>
      <c r="K32" s="348"/>
      <c r="L32" s="349"/>
      <c r="M32" s="548"/>
    </row>
    <row r="33" spans="1:15">
      <c r="A33" s="346"/>
      <c r="B33" s="441"/>
      <c r="C33" s="348"/>
      <c r="D33" s="348"/>
      <c r="E33" s="349"/>
      <c r="F33" s="350"/>
      <c r="G33" s="348"/>
      <c r="H33" s="349"/>
      <c r="I33" s="351"/>
      <c r="J33" s="350"/>
      <c r="K33" s="348"/>
      <c r="L33" s="349"/>
      <c r="M33" s="548"/>
    </row>
    <row r="34" spans="1:15">
      <c r="A34" s="346"/>
      <c r="B34" s="441"/>
      <c r="C34" s="348"/>
      <c r="D34" s="348"/>
      <c r="E34" s="349"/>
      <c r="F34" s="350"/>
      <c r="G34" s="348"/>
      <c r="H34" s="349"/>
      <c r="I34" s="351"/>
      <c r="J34" s="350"/>
      <c r="K34" s="348"/>
      <c r="L34" s="349"/>
      <c r="M34" s="548"/>
    </row>
    <row r="35" spans="1:15">
      <c r="A35" s="346"/>
      <c r="B35" s="441"/>
      <c r="C35" s="348"/>
      <c r="D35" s="348"/>
      <c r="E35" s="349"/>
      <c r="F35" s="350"/>
      <c r="G35" s="348"/>
      <c r="H35" s="349"/>
      <c r="I35" s="351"/>
      <c r="J35" s="350"/>
      <c r="K35" s="348"/>
      <c r="L35" s="349"/>
      <c r="M35" s="548"/>
      <c r="O35" s="24"/>
    </row>
    <row r="36" spans="1:15">
      <c r="A36" s="346"/>
      <c r="B36" s="441"/>
      <c r="C36" s="348"/>
      <c r="D36" s="348"/>
      <c r="E36" s="349"/>
      <c r="F36" s="350"/>
      <c r="G36" s="348"/>
      <c r="H36" s="349"/>
      <c r="I36" s="351"/>
      <c r="J36" s="350"/>
      <c r="K36" s="348"/>
      <c r="L36" s="349"/>
      <c r="M36" s="548"/>
      <c r="O36" s="24"/>
    </row>
    <row r="37" spans="1:15">
      <c r="A37" s="346"/>
      <c r="B37" s="441"/>
      <c r="C37" s="348"/>
      <c r="D37" s="348"/>
      <c r="E37" s="349"/>
      <c r="F37" s="350"/>
      <c r="G37" s="348"/>
      <c r="H37" s="349"/>
      <c r="I37" s="351"/>
      <c r="J37" s="350"/>
      <c r="K37" s="348"/>
      <c r="L37" s="349"/>
      <c r="M37" s="548"/>
      <c r="O37" s="24"/>
    </row>
    <row r="38" spans="1:15">
      <c r="A38" s="346"/>
      <c r="B38" s="441"/>
      <c r="C38" s="348"/>
      <c r="D38" s="348"/>
      <c r="E38" s="349"/>
      <c r="F38" s="350"/>
      <c r="G38" s="348"/>
      <c r="H38" s="349"/>
      <c r="I38" s="351"/>
      <c r="J38" s="350"/>
      <c r="K38" s="348"/>
      <c r="L38" s="349"/>
      <c r="M38" s="548"/>
      <c r="O38" s="24"/>
    </row>
    <row r="39" spans="1:15">
      <c r="A39" s="339" t="s">
        <v>271</v>
      </c>
      <c r="B39" s="545"/>
      <c r="C39" s="341">
        <v>0</v>
      </c>
      <c r="D39" s="341">
        <v>0</v>
      </c>
      <c r="E39" s="342">
        <v>0</v>
      </c>
      <c r="F39" s="550">
        <v>0</v>
      </c>
      <c r="G39" s="341">
        <v>0</v>
      </c>
      <c r="H39" s="342">
        <v>0</v>
      </c>
      <c r="I39" s="344">
        <v>0</v>
      </c>
      <c r="J39" s="343">
        <v>0</v>
      </c>
      <c r="K39" s="341">
        <v>0</v>
      </c>
      <c r="L39" s="551">
        <v>0</v>
      </c>
      <c r="M39" s="548"/>
      <c r="O39" s="24"/>
    </row>
    <row r="40" spans="1:15">
      <c r="A40" s="346" t="s">
        <v>211</v>
      </c>
      <c r="B40" s="441"/>
      <c r="C40" s="348">
        <v>0</v>
      </c>
      <c r="D40" s="348">
        <v>0</v>
      </c>
      <c r="E40" s="387">
        <v>0</v>
      </c>
      <c r="F40" s="350">
        <v>0</v>
      </c>
      <c r="G40" s="348">
        <v>0</v>
      </c>
      <c r="H40" s="349">
        <v>0</v>
      </c>
      <c r="I40" s="351">
        <v>0</v>
      </c>
      <c r="J40" s="350">
        <v>0</v>
      </c>
      <c r="K40" s="348">
        <v>0</v>
      </c>
      <c r="L40" s="349">
        <v>0</v>
      </c>
      <c r="M40" s="548"/>
      <c r="O40" s="24"/>
    </row>
    <row r="41" spans="1:15">
      <c r="A41" s="346" t="s">
        <v>306</v>
      </c>
      <c r="B41" s="441"/>
      <c r="C41" s="348">
        <v>0</v>
      </c>
      <c r="D41" s="348">
        <v>0</v>
      </c>
      <c r="E41" s="387">
        <v>0</v>
      </c>
      <c r="F41" s="350">
        <v>0</v>
      </c>
      <c r="G41" s="348">
        <v>0</v>
      </c>
      <c r="H41" s="349">
        <v>0</v>
      </c>
      <c r="I41" s="351">
        <v>0</v>
      </c>
      <c r="J41" s="350">
        <v>0</v>
      </c>
      <c r="K41" s="348">
        <v>0</v>
      </c>
      <c r="L41" s="349">
        <v>0</v>
      </c>
      <c r="M41" s="548"/>
      <c r="O41" s="24"/>
    </row>
    <row r="42" spans="1:15">
      <c r="A42" s="346" t="s">
        <v>307</v>
      </c>
      <c r="B42" s="441"/>
      <c r="C42" s="348">
        <v>0</v>
      </c>
      <c r="D42" s="348">
        <v>0</v>
      </c>
      <c r="E42" s="387">
        <v>0</v>
      </c>
      <c r="F42" s="350">
        <v>0</v>
      </c>
      <c r="G42" s="348">
        <v>0</v>
      </c>
      <c r="H42" s="349">
        <v>0</v>
      </c>
      <c r="I42" s="351">
        <v>0</v>
      </c>
      <c r="J42" s="350">
        <v>0</v>
      </c>
      <c r="K42" s="348">
        <v>0</v>
      </c>
      <c r="L42" s="349">
        <v>0</v>
      </c>
      <c r="M42" s="548"/>
      <c r="O42" s="24"/>
    </row>
    <row r="43" spans="1:15">
      <c r="A43" s="346" t="s">
        <v>308</v>
      </c>
      <c r="B43" s="441"/>
      <c r="C43" s="348">
        <v>0</v>
      </c>
      <c r="D43" s="348">
        <v>0</v>
      </c>
      <c r="E43" s="387">
        <v>0</v>
      </c>
      <c r="F43" s="350">
        <v>0</v>
      </c>
      <c r="G43" s="348">
        <v>0</v>
      </c>
      <c r="H43" s="349">
        <v>0</v>
      </c>
      <c r="I43" s="351">
        <v>0</v>
      </c>
      <c r="J43" s="350">
        <v>0</v>
      </c>
      <c r="K43" s="348">
        <v>0</v>
      </c>
      <c r="L43" s="349">
        <v>0</v>
      </c>
      <c r="M43" s="548"/>
      <c r="O43" s="24"/>
    </row>
    <row r="44" spans="1:15">
      <c r="A44" s="346"/>
      <c r="B44" s="441"/>
      <c r="C44" s="348"/>
      <c r="D44" s="348"/>
      <c r="E44" s="349"/>
      <c r="F44" s="350"/>
      <c r="G44" s="348"/>
      <c r="H44" s="349"/>
      <c r="I44" s="351"/>
      <c r="J44" s="350"/>
      <c r="K44" s="348"/>
      <c r="L44" s="349"/>
      <c r="M44" s="548"/>
    </row>
    <row r="45" spans="1:15">
      <c r="A45" s="346"/>
      <c r="B45" s="441"/>
      <c r="C45" s="348"/>
      <c r="D45" s="348"/>
      <c r="E45" s="349"/>
      <c r="F45" s="350"/>
      <c r="G45" s="348"/>
      <c r="H45" s="349"/>
      <c r="I45" s="351"/>
      <c r="J45" s="350"/>
      <c r="K45" s="348"/>
      <c r="L45" s="349"/>
      <c r="M45" s="548"/>
    </row>
    <row r="46" spans="1:15">
      <c r="A46" s="346"/>
      <c r="B46" s="441"/>
      <c r="C46" s="348"/>
      <c r="D46" s="348"/>
      <c r="E46" s="349"/>
      <c r="F46" s="350"/>
      <c r="G46" s="348"/>
      <c r="H46" s="349"/>
      <c r="I46" s="351"/>
      <c r="J46" s="350"/>
      <c r="K46" s="348"/>
      <c r="L46" s="349"/>
      <c r="M46" s="548"/>
    </row>
    <row r="47" spans="1:15">
      <c r="A47" s="346"/>
      <c r="B47" s="441"/>
      <c r="C47" s="348"/>
      <c r="D47" s="348"/>
      <c r="E47" s="349"/>
      <c r="F47" s="350"/>
      <c r="G47" s="348"/>
      <c r="H47" s="349"/>
      <c r="I47" s="351"/>
      <c r="J47" s="350"/>
      <c r="K47" s="348"/>
      <c r="L47" s="349"/>
      <c r="M47" s="548"/>
    </row>
    <row r="48" spans="1:15">
      <c r="A48" s="346"/>
      <c r="B48" s="441"/>
      <c r="C48" s="348"/>
      <c r="D48" s="348"/>
      <c r="E48" s="349"/>
      <c r="F48" s="350"/>
      <c r="G48" s="348"/>
      <c r="H48" s="349"/>
      <c r="I48" s="351"/>
      <c r="J48" s="350"/>
      <c r="K48" s="348"/>
      <c r="L48" s="349"/>
      <c r="M48" s="548"/>
    </row>
    <row r="49" spans="1:13">
      <c r="A49" s="346"/>
      <c r="B49" s="441"/>
      <c r="C49" s="348"/>
      <c r="D49" s="348"/>
      <c r="E49" s="349"/>
      <c r="F49" s="350"/>
      <c r="G49" s="348"/>
      <c r="H49" s="349"/>
      <c r="I49" s="351"/>
      <c r="J49" s="350"/>
      <c r="K49" s="348"/>
      <c r="L49" s="349"/>
      <c r="M49" s="548"/>
    </row>
    <row r="50" spans="1:13">
      <c r="A50" s="339" t="s">
        <v>272</v>
      </c>
      <c r="B50" s="545"/>
      <c r="C50" s="341">
        <v>0</v>
      </c>
      <c r="D50" s="341">
        <v>0</v>
      </c>
      <c r="E50" s="342">
        <v>0</v>
      </c>
      <c r="F50" s="343">
        <v>0</v>
      </c>
      <c r="G50" s="341">
        <v>0</v>
      </c>
      <c r="H50" s="342">
        <v>0</v>
      </c>
      <c r="I50" s="344">
        <v>0</v>
      </c>
      <c r="J50" s="343">
        <v>0</v>
      </c>
      <c r="K50" s="341">
        <v>0</v>
      </c>
      <c r="L50" s="342">
        <v>0</v>
      </c>
      <c r="M50" s="548"/>
    </row>
    <row r="51" spans="1:13">
      <c r="A51" s="346" t="s">
        <v>202</v>
      </c>
      <c r="B51" s="441"/>
      <c r="C51" s="348">
        <v>0</v>
      </c>
      <c r="D51" s="348">
        <v>0</v>
      </c>
      <c r="E51" s="387">
        <v>0</v>
      </c>
      <c r="F51" s="350">
        <v>0</v>
      </c>
      <c r="G51" s="348">
        <v>0</v>
      </c>
      <c r="H51" s="349">
        <v>0</v>
      </c>
      <c r="I51" s="351">
        <v>0</v>
      </c>
      <c r="J51" s="350">
        <v>0</v>
      </c>
      <c r="K51" s="348">
        <v>0</v>
      </c>
      <c r="L51" s="349">
        <v>0</v>
      </c>
      <c r="M51" s="548"/>
    </row>
    <row r="52" spans="1:13">
      <c r="A52" s="346" t="s">
        <v>309</v>
      </c>
      <c r="B52" s="441"/>
      <c r="C52" s="348">
        <v>0</v>
      </c>
      <c r="D52" s="348">
        <v>0</v>
      </c>
      <c r="E52" s="387">
        <v>0</v>
      </c>
      <c r="F52" s="350">
        <v>0</v>
      </c>
      <c r="G52" s="348">
        <v>0</v>
      </c>
      <c r="H52" s="349">
        <v>0</v>
      </c>
      <c r="I52" s="351">
        <v>0</v>
      </c>
      <c r="J52" s="350">
        <v>0</v>
      </c>
      <c r="K52" s="348">
        <v>0</v>
      </c>
      <c r="L52" s="349">
        <v>0</v>
      </c>
      <c r="M52" s="548"/>
    </row>
    <row r="53" spans="1:13">
      <c r="A53" s="346" t="s">
        <v>310</v>
      </c>
      <c r="B53" s="441"/>
      <c r="C53" s="348">
        <v>0</v>
      </c>
      <c r="D53" s="348">
        <v>0</v>
      </c>
      <c r="E53" s="387">
        <v>0</v>
      </c>
      <c r="F53" s="350">
        <v>0</v>
      </c>
      <c r="G53" s="348">
        <v>0</v>
      </c>
      <c r="H53" s="349">
        <v>0</v>
      </c>
      <c r="I53" s="351">
        <v>0</v>
      </c>
      <c r="J53" s="350">
        <v>0</v>
      </c>
      <c r="K53" s="348">
        <v>0</v>
      </c>
      <c r="L53" s="349">
        <v>0</v>
      </c>
      <c r="M53" s="548"/>
    </row>
    <row r="54" spans="1:13">
      <c r="A54" s="346" t="s">
        <v>311</v>
      </c>
      <c r="B54" s="441"/>
      <c r="C54" s="348">
        <v>0</v>
      </c>
      <c r="D54" s="348">
        <v>0</v>
      </c>
      <c r="E54" s="387">
        <v>0</v>
      </c>
      <c r="F54" s="350">
        <v>0</v>
      </c>
      <c r="G54" s="348">
        <v>0</v>
      </c>
      <c r="H54" s="349">
        <v>0</v>
      </c>
      <c r="I54" s="351">
        <v>0</v>
      </c>
      <c r="J54" s="350">
        <v>0</v>
      </c>
      <c r="K54" s="348">
        <v>0</v>
      </c>
      <c r="L54" s="349">
        <v>0</v>
      </c>
      <c r="M54" s="548"/>
    </row>
    <row r="55" spans="1:13">
      <c r="A55" s="346" t="s">
        <v>312</v>
      </c>
      <c r="B55" s="441"/>
      <c r="C55" s="348">
        <v>0</v>
      </c>
      <c r="D55" s="348">
        <v>0</v>
      </c>
      <c r="E55" s="387">
        <v>0</v>
      </c>
      <c r="F55" s="350">
        <v>0</v>
      </c>
      <c r="G55" s="348">
        <v>0</v>
      </c>
      <c r="H55" s="349">
        <v>0</v>
      </c>
      <c r="I55" s="351">
        <v>0</v>
      </c>
      <c r="J55" s="350">
        <v>0</v>
      </c>
      <c r="K55" s="348">
        <v>0</v>
      </c>
      <c r="L55" s="349">
        <v>0</v>
      </c>
      <c r="M55" s="548"/>
    </row>
    <row r="56" spans="1:13">
      <c r="A56" s="346"/>
      <c r="B56" s="441"/>
      <c r="C56" s="348"/>
      <c r="D56" s="348"/>
      <c r="E56" s="349"/>
      <c r="F56" s="350"/>
      <c r="G56" s="348"/>
      <c r="H56" s="349"/>
      <c r="I56" s="351"/>
      <c r="J56" s="350"/>
      <c r="K56" s="348"/>
      <c r="L56" s="349"/>
      <c r="M56" s="548"/>
    </row>
    <row r="57" spans="1:13">
      <c r="A57" s="346"/>
      <c r="B57" s="441"/>
      <c r="C57" s="348"/>
      <c r="D57" s="348"/>
      <c r="E57" s="349"/>
      <c r="F57" s="350"/>
      <c r="G57" s="348"/>
      <c r="H57" s="349"/>
      <c r="I57" s="351"/>
      <c r="J57" s="350"/>
      <c r="K57" s="348"/>
      <c r="L57" s="349"/>
      <c r="M57" s="548"/>
    </row>
    <row r="58" spans="1:13">
      <c r="A58" s="346"/>
      <c r="B58" s="441"/>
      <c r="C58" s="348"/>
      <c r="D58" s="348"/>
      <c r="E58" s="349"/>
      <c r="F58" s="350"/>
      <c r="G58" s="348"/>
      <c r="H58" s="349"/>
      <c r="I58" s="351"/>
      <c r="J58" s="350"/>
      <c r="K58" s="348"/>
      <c r="L58" s="349"/>
      <c r="M58" s="548"/>
    </row>
    <row r="59" spans="1:13">
      <c r="A59" s="346"/>
      <c r="B59" s="441"/>
      <c r="C59" s="348"/>
      <c r="D59" s="348"/>
      <c r="E59" s="349"/>
      <c r="F59" s="350"/>
      <c r="G59" s="348"/>
      <c r="H59" s="349"/>
      <c r="I59" s="351"/>
      <c r="J59" s="350"/>
      <c r="K59" s="348"/>
      <c r="L59" s="349"/>
      <c r="M59" s="548"/>
    </row>
    <row r="60" spans="1:13">
      <c r="A60" s="346"/>
      <c r="B60" s="441"/>
      <c r="C60" s="348"/>
      <c r="D60" s="348"/>
      <c r="E60" s="349"/>
      <c r="F60" s="350"/>
      <c r="G60" s="348"/>
      <c r="H60" s="349"/>
      <c r="I60" s="351"/>
      <c r="J60" s="350"/>
      <c r="K60" s="348"/>
      <c r="L60" s="349"/>
      <c r="M60" s="548"/>
    </row>
    <row r="61" spans="1:13">
      <c r="A61" s="339" t="s">
        <v>162</v>
      </c>
      <c r="B61" s="545"/>
      <c r="C61" s="341">
        <v>0</v>
      </c>
      <c r="D61" s="341">
        <v>0</v>
      </c>
      <c r="E61" s="342">
        <v>0</v>
      </c>
      <c r="F61" s="343">
        <v>0</v>
      </c>
      <c r="G61" s="341">
        <v>0</v>
      </c>
      <c r="H61" s="342">
        <v>0</v>
      </c>
      <c r="I61" s="344">
        <v>0</v>
      </c>
      <c r="J61" s="343">
        <v>0</v>
      </c>
      <c r="K61" s="341">
        <v>0</v>
      </c>
      <c r="L61" s="342">
        <v>0</v>
      </c>
      <c r="M61" s="548"/>
    </row>
    <row r="62" spans="1:13">
      <c r="A62" s="346" t="s">
        <v>313</v>
      </c>
      <c r="B62" s="441"/>
      <c r="C62" s="348">
        <v>0</v>
      </c>
      <c r="D62" s="348">
        <v>0</v>
      </c>
      <c r="E62" s="387">
        <v>0</v>
      </c>
      <c r="F62" s="350">
        <v>0</v>
      </c>
      <c r="G62" s="348">
        <v>0</v>
      </c>
      <c r="H62" s="349">
        <v>0</v>
      </c>
      <c r="I62" s="351">
        <v>0</v>
      </c>
      <c r="J62" s="350">
        <v>0</v>
      </c>
      <c r="K62" s="348">
        <v>0</v>
      </c>
      <c r="L62" s="349">
        <v>0</v>
      </c>
      <c r="M62" s="548"/>
    </row>
    <row r="63" spans="1:13">
      <c r="A63" s="346" t="s">
        <v>314</v>
      </c>
      <c r="B63" s="441"/>
      <c r="C63" s="348">
        <v>0</v>
      </c>
      <c r="D63" s="348">
        <v>0</v>
      </c>
      <c r="E63" s="387">
        <v>0</v>
      </c>
      <c r="F63" s="350">
        <v>0</v>
      </c>
      <c r="G63" s="348">
        <v>0</v>
      </c>
      <c r="H63" s="349">
        <v>0</v>
      </c>
      <c r="I63" s="351">
        <v>0</v>
      </c>
      <c r="J63" s="350">
        <v>0</v>
      </c>
      <c r="K63" s="348">
        <v>0</v>
      </c>
      <c r="L63" s="349">
        <v>0</v>
      </c>
      <c r="M63" s="548"/>
    </row>
    <row r="64" spans="1:13">
      <c r="A64" s="346"/>
      <c r="B64" s="441"/>
      <c r="C64" s="348"/>
      <c r="D64" s="348"/>
      <c r="E64" s="349"/>
      <c r="F64" s="350"/>
      <c r="G64" s="348"/>
      <c r="H64" s="349"/>
      <c r="I64" s="351"/>
      <c r="J64" s="350"/>
      <c r="K64" s="348"/>
      <c r="L64" s="349"/>
      <c r="M64" s="548"/>
    </row>
    <row r="65" spans="1:13">
      <c r="A65" s="346"/>
      <c r="B65" s="441"/>
      <c r="C65" s="348"/>
      <c r="D65" s="348"/>
      <c r="E65" s="349"/>
      <c r="F65" s="350"/>
      <c r="G65" s="348"/>
      <c r="H65" s="349"/>
      <c r="I65" s="351"/>
      <c r="J65" s="350"/>
      <c r="K65" s="348"/>
      <c r="L65" s="349"/>
      <c r="M65" s="548"/>
    </row>
    <row r="66" spans="1:13">
      <c r="A66" s="346"/>
      <c r="B66" s="441"/>
      <c r="C66" s="348"/>
      <c r="D66" s="348"/>
      <c r="E66" s="349"/>
      <c r="F66" s="350"/>
      <c r="G66" s="348"/>
      <c r="H66" s="349"/>
      <c r="I66" s="351"/>
      <c r="J66" s="350"/>
      <c r="K66" s="348"/>
      <c r="L66" s="349"/>
      <c r="M66" s="548"/>
    </row>
    <row r="67" spans="1:13">
      <c r="A67" s="346"/>
      <c r="B67" s="441"/>
      <c r="C67" s="348"/>
      <c r="D67" s="348"/>
      <c r="E67" s="349"/>
      <c r="F67" s="350"/>
      <c r="G67" s="348"/>
      <c r="H67" s="349"/>
      <c r="I67" s="351"/>
      <c r="J67" s="350"/>
      <c r="K67" s="348"/>
      <c r="L67" s="349"/>
      <c r="M67" s="548"/>
    </row>
    <row r="68" spans="1:13">
      <c r="A68" s="346"/>
      <c r="B68" s="441"/>
      <c r="C68" s="348"/>
      <c r="D68" s="348"/>
      <c r="E68" s="349"/>
      <c r="F68" s="350"/>
      <c r="G68" s="348"/>
      <c r="H68" s="349"/>
      <c r="I68" s="351"/>
      <c r="J68" s="350"/>
      <c r="K68" s="348"/>
      <c r="L68" s="349"/>
      <c r="M68" s="548"/>
    </row>
    <row r="69" spans="1:13">
      <c r="A69" s="346"/>
      <c r="B69" s="441"/>
      <c r="C69" s="348"/>
      <c r="D69" s="348"/>
      <c r="E69" s="349"/>
      <c r="F69" s="350"/>
      <c r="G69" s="348"/>
      <c r="H69" s="349"/>
      <c r="I69" s="351"/>
      <c r="J69" s="350"/>
      <c r="K69" s="348"/>
      <c r="L69" s="349"/>
      <c r="M69" s="548"/>
    </row>
    <row r="70" spans="1:13">
      <c r="A70" s="346"/>
      <c r="B70" s="441"/>
      <c r="C70" s="348"/>
      <c r="D70" s="348"/>
      <c r="E70" s="349"/>
      <c r="F70" s="350"/>
      <c r="G70" s="348"/>
      <c r="H70" s="349"/>
      <c r="I70" s="351"/>
      <c r="J70" s="350"/>
      <c r="K70" s="348"/>
      <c r="L70" s="349"/>
      <c r="M70" s="548"/>
    </row>
    <row r="71" spans="1:13">
      <c r="A71" s="346"/>
      <c r="B71" s="441"/>
      <c r="C71" s="348"/>
      <c r="D71" s="348"/>
      <c r="E71" s="349"/>
      <c r="F71" s="350"/>
      <c r="G71" s="348"/>
      <c r="H71" s="349"/>
      <c r="I71" s="351"/>
      <c r="J71" s="350"/>
      <c r="K71" s="348"/>
      <c r="L71" s="349"/>
      <c r="M71" s="548"/>
    </row>
    <row r="72" spans="1:13">
      <c r="A72" s="339" t="s">
        <v>273</v>
      </c>
      <c r="B72" s="545"/>
      <c r="C72" s="341">
        <v>0</v>
      </c>
      <c r="D72" s="341">
        <v>0</v>
      </c>
      <c r="E72" s="342">
        <v>0</v>
      </c>
      <c r="F72" s="343">
        <v>0</v>
      </c>
      <c r="G72" s="341">
        <v>0</v>
      </c>
      <c r="H72" s="342">
        <v>0</v>
      </c>
      <c r="I72" s="344">
        <v>0</v>
      </c>
      <c r="J72" s="343">
        <v>0</v>
      </c>
      <c r="K72" s="341">
        <v>0</v>
      </c>
      <c r="L72" s="342">
        <v>0</v>
      </c>
      <c r="M72" s="548"/>
    </row>
    <row r="73" spans="1:13">
      <c r="A73" s="346" t="s">
        <v>315</v>
      </c>
      <c r="B73" s="441"/>
      <c r="C73" s="348">
        <v>0</v>
      </c>
      <c r="D73" s="348">
        <v>0</v>
      </c>
      <c r="E73" s="387">
        <v>0</v>
      </c>
      <c r="F73" s="350">
        <v>0</v>
      </c>
      <c r="G73" s="348">
        <v>0</v>
      </c>
      <c r="H73" s="349">
        <v>0</v>
      </c>
      <c r="I73" s="351">
        <v>0</v>
      </c>
      <c r="J73" s="350">
        <v>0</v>
      </c>
      <c r="K73" s="348">
        <v>0</v>
      </c>
      <c r="L73" s="349">
        <v>0</v>
      </c>
      <c r="M73" s="548"/>
    </row>
    <row r="74" spans="1:13">
      <c r="A74" s="346" t="s">
        <v>316</v>
      </c>
      <c r="B74" s="441"/>
      <c r="C74" s="348">
        <v>0</v>
      </c>
      <c r="D74" s="348">
        <v>0</v>
      </c>
      <c r="E74" s="387">
        <v>0</v>
      </c>
      <c r="F74" s="350">
        <v>0</v>
      </c>
      <c r="G74" s="348">
        <v>0</v>
      </c>
      <c r="H74" s="349">
        <v>0</v>
      </c>
      <c r="I74" s="351">
        <v>0</v>
      </c>
      <c r="J74" s="350">
        <v>0</v>
      </c>
      <c r="K74" s="348">
        <v>0</v>
      </c>
      <c r="L74" s="349">
        <v>0</v>
      </c>
      <c r="M74" s="548"/>
    </row>
    <row r="75" spans="1:13">
      <c r="A75" s="346"/>
      <c r="B75" s="441"/>
      <c r="C75" s="348"/>
      <c r="D75" s="348">
        <v>0</v>
      </c>
      <c r="E75" s="349"/>
      <c r="F75" s="350"/>
      <c r="G75" s="348"/>
      <c r="H75" s="349"/>
      <c r="I75" s="351"/>
      <c r="J75" s="350"/>
      <c r="K75" s="348"/>
      <c r="L75" s="349"/>
      <c r="M75" s="548"/>
    </row>
    <row r="76" spans="1:13">
      <c r="A76" s="346"/>
      <c r="B76" s="441"/>
      <c r="C76" s="348"/>
      <c r="D76" s="348"/>
      <c r="E76" s="349"/>
      <c r="F76" s="350"/>
      <c r="G76" s="348"/>
      <c r="H76" s="349"/>
      <c r="I76" s="351"/>
      <c r="J76" s="350"/>
      <c r="K76" s="348"/>
      <c r="L76" s="349"/>
      <c r="M76" s="548"/>
    </row>
    <row r="77" spans="1:13">
      <c r="A77" s="346"/>
      <c r="B77" s="441"/>
      <c r="C77" s="348"/>
      <c r="D77" s="348"/>
      <c r="E77" s="349"/>
      <c r="F77" s="350"/>
      <c r="G77" s="348"/>
      <c r="H77" s="349"/>
      <c r="I77" s="351"/>
      <c r="J77" s="350"/>
      <c r="K77" s="348"/>
      <c r="L77" s="349"/>
      <c r="M77" s="548"/>
    </row>
    <row r="78" spans="1:13">
      <c r="A78" s="346"/>
      <c r="B78" s="441"/>
      <c r="C78" s="348"/>
      <c r="D78" s="348"/>
      <c r="E78" s="349"/>
      <c r="F78" s="350"/>
      <c r="G78" s="348"/>
      <c r="H78" s="349"/>
      <c r="I78" s="351"/>
      <c r="J78" s="350"/>
      <c r="K78" s="348"/>
      <c r="L78" s="349"/>
      <c r="M78" s="548"/>
    </row>
    <row r="79" spans="1:13">
      <c r="A79" s="346"/>
      <c r="B79" s="441"/>
      <c r="C79" s="348"/>
      <c r="D79" s="348"/>
      <c r="E79" s="349"/>
      <c r="F79" s="350"/>
      <c r="G79" s="348"/>
      <c r="H79" s="349"/>
      <c r="I79" s="351"/>
      <c r="J79" s="350"/>
      <c r="K79" s="348"/>
      <c r="L79" s="349"/>
      <c r="M79" s="548"/>
    </row>
    <row r="80" spans="1:13">
      <c r="A80" s="346"/>
      <c r="B80" s="441"/>
      <c r="C80" s="348"/>
      <c r="D80" s="348"/>
      <c r="E80" s="349"/>
      <c r="F80" s="350"/>
      <c r="G80" s="348"/>
      <c r="H80" s="349"/>
      <c r="I80" s="351"/>
      <c r="J80" s="350"/>
      <c r="K80" s="348"/>
      <c r="L80" s="349"/>
      <c r="M80" s="548"/>
    </row>
    <row r="81" spans="1:13">
      <c r="A81" s="346"/>
      <c r="B81" s="441"/>
      <c r="C81" s="348"/>
      <c r="D81" s="348"/>
      <c r="E81" s="349"/>
      <c r="F81" s="350"/>
      <c r="G81" s="348"/>
      <c r="H81" s="349"/>
      <c r="I81" s="351"/>
      <c r="J81" s="350"/>
      <c r="K81" s="348"/>
      <c r="L81" s="349"/>
      <c r="M81" s="548"/>
    </row>
    <row r="82" spans="1:13">
      <c r="A82" s="346"/>
      <c r="B82" s="441"/>
      <c r="C82" s="348"/>
      <c r="D82" s="348"/>
      <c r="E82" s="349"/>
      <c r="F82" s="350"/>
      <c r="G82" s="348"/>
      <c r="H82" s="349"/>
      <c r="I82" s="351"/>
      <c r="J82" s="350"/>
      <c r="K82" s="348"/>
      <c r="L82" s="349"/>
      <c r="M82" s="548"/>
    </row>
    <row r="83" spans="1:13">
      <c r="A83" s="339" t="s">
        <v>274</v>
      </c>
      <c r="B83" s="441"/>
      <c r="C83" s="341">
        <v>0</v>
      </c>
      <c r="D83" s="341">
        <v>0</v>
      </c>
      <c r="E83" s="342">
        <v>0</v>
      </c>
      <c r="F83" s="343">
        <v>0</v>
      </c>
      <c r="G83" s="341">
        <v>0</v>
      </c>
      <c r="H83" s="342">
        <v>0</v>
      </c>
      <c r="I83" s="344">
        <v>0</v>
      </c>
      <c r="J83" s="343">
        <v>0</v>
      </c>
      <c r="K83" s="341">
        <v>0</v>
      </c>
      <c r="L83" s="342">
        <v>0</v>
      </c>
      <c r="M83" s="497"/>
    </row>
    <row r="84" spans="1:13">
      <c r="A84" s="346" t="s">
        <v>90</v>
      </c>
      <c r="B84" s="441"/>
      <c r="C84" s="348">
        <v>0</v>
      </c>
      <c r="D84" s="348">
        <v>0</v>
      </c>
      <c r="E84" s="387">
        <v>0</v>
      </c>
      <c r="F84" s="350">
        <v>0</v>
      </c>
      <c r="G84" s="348">
        <v>0</v>
      </c>
      <c r="H84" s="349">
        <v>0</v>
      </c>
      <c r="I84" s="351">
        <v>0</v>
      </c>
      <c r="J84" s="350">
        <v>0</v>
      </c>
      <c r="K84" s="348">
        <v>0</v>
      </c>
      <c r="L84" s="349">
        <v>0</v>
      </c>
      <c r="M84" s="497"/>
    </row>
    <row r="85" spans="1:13">
      <c r="A85" s="346"/>
      <c r="B85" s="441"/>
      <c r="C85" s="348"/>
      <c r="D85" s="348"/>
      <c r="E85" s="351"/>
      <c r="F85" s="350"/>
      <c r="G85" s="348"/>
      <c r="H85" s="349"/>
      <c r="I85" s="351"/>
      <c r="J85" s="350"/>
      <c r="K85" s="348"/>
      <c r="L85" s="349"/>
      <c r="M85" s="497"/>
    </row>
    <row r="86" spans="1:13">
      <c r="A86" s="346"/>
      <c r="B86" s="441"/>
      <c r="C86" s="348"/>
      <c r="D86" s="348"/>
      <c r="E86" s="351"/>
      <c r="F86" s="350"/>
      <c r="G86" s="348"/>
      <c r="H86" s="349"/>
      <c r="I86" s="351"/>
      <c r="J86" s="350"/>
      <c r="K86" s="348"/>
      <c r="L86" s="349"/>
      <c r="M86" s="497"/>
    </row>
    <row r="87" spans="1:13">
      <c r="A87" s="346"/>
      <c r="B87" s="441"/>
      <c r="C87" s="348"/>
      <c r="D87" s="348"/>
      <c r="E87" s="351"/>
      <c r="F87" s="350"/>
      <c r="G87" s="348"/>
      <c r="H87" s="349"/>
      <c r="I87" s="351"/>
      <c r="J87" s="350"/>
      <c r="K87" s="348"/>
      <c r="L87" s="349"/>
      <c r="M87" s="497"/>
    </row>
    <row r="88" spans="1:13">
      <c r="A88" s="346"/>
      <c r="B88" s="441"/>
      <c r="C88" s="348"/>
      <c r="D88" s="348"/>
      <c r="E88" s="351"/>
      <c r="F88" s="350"/>
      <c r="G88" s="348"/>
      <c r="H88" s="349"/>
      <c r="I88" s="351"/>
      <c r="J88" s="350"/>
      <c r="K88" s="348"/>
      <c r="L88" s="349"/>
      <c r="M88" s="497"/>
    </row>
    <row r="89" spans="1:13">
      <c r="A89" s="346"/>
      <c r="B89" s="441"/>
      <c r="C89" s="348"/>
      <c r="D89" s="348"/>
      <c r="E89" s="351"/>
      <c r="F89" s="350"/>
      <c r="G89" s="348"/>
      <c r="H89" s="349"/>
      <c r="I89" s="351"/>
      <c r="J89" s="350"/>
      <c r="K89" s="348"/>
      <c r="L89" s="349"/>
      <c r="M89" s="497"/>
    </row>
    <row r="90" spans="1:13">
      <c r="A90" s="346"/>
      <c r="B90" s="441"/>
      <c r="C90" s="348"/>
      <c r="D90" s="348"/>
      <c r="E90" s="351"/>
      <c r="F90" s="350"/>
      <c r="G90" s="348"/>
      <c r="H90" s="349"/>
      <c r="I90" s="351"/>
      <c r="J90" s="350"/>
      <c r="K90" s="348"/>
      <c r="L90" s="349"/>
      <c r="M90" s="497"/>
    </row>
    <row r="91" spans="1:13">
      <c r="A91" s="346"/>
      <c r="B91" s="441"/>
      <c r="C91" s="348"/>
      <c r="D91" s="348"/>
      <c r="E91" s="351"/>
      <c r="F91" s="350"/>
      <c r="G91" s="348"/>
      <c r="H91" s="349"/>
      <c r="I91" s="351"/>
      <c r="J91" s="350"/>
      <c r="K91" s="348"/>
      <c r="L91" s="349"/>
      <c r="M91" s="497"/>
    </row>
    <row r="92" spans="1:13">
      <c r="A92" s="346"/>
      <c r="B92" s="441"/>
      <c r="C92" s="348"/>
      <c r="D92" s="348"/>
      <c r="E92" s="351"/>
      <c r="F92" s="350"/>
      <c r="G92" s="348"/>
      <c r="H92" s="349"/>
      <c r="I92" s="351"/>
      <c r="J92" s="350"/>
      <c r="K92" s="348"/>
      <c r="L92" s="349"/>
      <c r="M92" s="497"/>
    </row>
    <row r="93" spans="1:13">
      <c r="A93" s="346"/>
      <c r="B93" s="441"/>
      <c r="C93" s="348"/>
      <c r="D93" s="348"/>
      <c r="E93" s="351"/>
      <c r="F93" s="350"/>
      <c r="G93" s="348"/>
      <c r="H93" s="349"/>
      <c r="I93" s="351"/>
      <c r="J93" s="350"/>
      <c r="K93" s="348"/>
      <c r="L93" s="349"/>
      <c r="M93" s="497"/>
    </row>
    <row r="94" spans="1:13">
      <c r="A94" s="339" t="s">
        <v>275</v>
      </c>
      <c r="B94" s="441"/>
      <c r="C94" s="341">
        <v>0</v>
      </c>
      <c r="D94" s="341">
        <v>0</v>
      </c>
      <c r="E94" s="342">
        <v>0</v>
      </c>
      <c r="F94" s="343">
        <v>0</v>
      </c>
      <c r="G94" s="341">
        <v>0</v>
      </c>
      <c r="H94" s="342">
        <v>0</v>
      </c>
      <c r="I94" s="344">
        <v>0</v>
      </c>
      <c r="J94" s="343">
        <v>0</v>
      </c>
      <c r="K94" s="341">
        <v>0</v>
      </c>
      <c r="L94" s="342">
        <v>0</v>
      </c>
      <c r="M94" s="497"/>
    </row>
    <row r="95" spans="1:13">
      <c r="A95" s="346" t="s">
        <v>91</v>
      </c>
      <c r="B95" s="441"/>
      <c r="C95" s="348">
        <v>0</v>
      </c>
      <c r="D95" s="348">
        <v>0</v>
      </c>
      <c r="E95" s="387">
        <v>0</v>
      </c>
      <c r="F95" s="350">
        <v>0</v>
      </c>
      <c r="G95" s="348">
        <v>0</v>
      </c>
      <c r="H95" s="349">
        <v>0</v>
      </c>
      <c r="I95" s="351">
        <v>0</v>
      </c>
      <c r="J95" s="350">
        <v>0</v>
      </c>
      <c r="K95" s="348">
        <v>0</v>
      </c>
      <c r="L95" s="349">
        <v>0</v>
      </c>
      <c r="M95" s="497"/>
    </row>
    <row r="96" spans="1:13">
      <c r="A96" s="346"/>
      <c r="B96" s="441"/>
      <c r="C96" s="348"/>
      <c r="D96" s="348"/>
      <c r="E96" s="351"/>
      <c r="F96" s="350"/>
      <c r="G96" s="348"/>
      <c r="H96" s="349"/>
      <c r="I96" s="351"/>
      <c r="J96" s="350"/>
      <c r="K96" s="348"/>
      <c r="L96" s="349"/>
      <c r="M96" s="497"/>
    </row>
    <row r="97" spans="1:13">
      <c r="A97" s="346"/>
      <c r="B97" s="441"/>
      <c r="C97" s="348"/>
      <c r="D97" s="348"/>
      <c r="E97" s="351"/>
      <c r="F97" s="350"/>
      <c r="G97" s="348"/>
      <c r="H97" s="349"/>
      <c r="I97" s="351"/>
      <c r="J97" s="350"/>
      <c r="K97" s="348"/>
      <c r="L97" s="349"/>
      <c r="M97" s="497"/>
    </row>
    <row r="98" spans="1:13">
      <c r="A98" s="346"/>
      <c r="B98" s="441"/>
      <c r="C98" s="348"/>
      <c r="D98" s="348"/>
      <c r="E98" s="351"/>
      <c r="F98" s="350"/>
      <c r="G98" s="348"/>
      <c r="H98" s="349"/>
      <c r="I98" s="351"/>
      <c r="J98" s="350"/>
      <c r="K98" s="348"/>
      <c r="L98" s="349"/>
      <c r="M98" s="497"/>
    </row>
    <row r="99" spans="1:13">
      <c r="A99" s="346"/>
      <c r="B99" s="441"/>
      <c r="C99" s="348"/>
      <c r="D99" s="348"/>
      <c r="E99" s="351"/>
      <c r="F99" s="350"/>
      <c r="G99" s="348"/>
      <c r="H99" s="349"/>
      <c r="I99" s="351"/>
      <c r="J99" s="350"/>
      <c r="K99" s="348"/>
      <c r="L99" s="349"/>
      <c r="M99" s="497"/>
    </row>
    <row r="100" spans="1:13">
      <c r="A100" s="346"/>
      <c r="B100" s="441"/>
      <c r="C100" s="348"/>
      <c r="D100" s="348"/>
      <c r="E100" s="351"/>
      <c r="F100" s="350"/>
      <c r="G100" s="348"/>
      <c r="H100" s="349"/>
      <c r="I100" s="351"/>
      <c r="J100" s="350"/>
      <c r="K100" s="348"/>
      <c r="L100" s="349"/>
      <c r="M100" s="497"/>
    </row>
    <row r="101" spans="1:13">
      <c r="A101" s="346"/>
      <c r="B101" s="441"/>
      <c r="C101" s="348"/>
      <c r="D101" s="348"/>
      <c r="E101" s="351"/>
      <c r="F101" s="350"/>
      <c r="G101" s="348"/>
      <c r="H101" s="349"/>
      <c r="I101" s="351"/>
      <c r="J101" s="350"/>
      <c r="K101" s="348"/>
      <c r="L101" s="349"/>
      <c r="M101" s="497"/>
    </row>
    <row r="102" spans="1:13">
      <c r="A102" s="346"/>
      <c r="B102" s="441"/>
      <c r="C102" s="348"/>
      <c r="D102" s="348"/>
      <c r="E102" s="351"/>
      <c r="F102" s="350"/>
      <c r="G102" s="348"/>
      <c r="H102" s="349"/>
      <c r="I102" s="351"/>
      <c r="J102" s="350"/>
      <c r="K102" s="348"/>
      <c r="L102" s="349"/>
      <c r="M102" s="497"/>
    </row>
    <row r="103" spans="1:13">
      <c r="A103" s="346"/>
      <c r="B103" s="441"/>
      <c r="C103" s="348"/>
      <c r="D103" s="348"/>
      <c r="E103" s="351"/>
      <c r="F103" s="350"/>
      <c r="G103" s="348"/>
      <c r="H103" s="349"/>
      <c r="I103" s="351"/>
      <c r="J103" s="350"/>
      <c r="K103" s="348"/>
      <c r="L103" s="349"/>
      <c r="M103" s="497"/>
    </row>
    <row r="104" spans="1:13">
      <c r="A104" s="346"/>
      <c r="B104" s="441"/>
      <c r="C104" s="348"/>
      <c r="D104" s="348"/>
      <c r="E104" s="351"/>
      <c r="F104" s="350"/>
      <c r="G104" s="348"/>
      <c r="H104" s="349"/>
      <c r="I104" s="351"/>
      <c r="J104" s="350"/>
      <c r="K104" s="348"/>
      <c r="L104" s="349"/>
      <c r="M104" s="497"/>
    </row>
    <row r="105" spans="1:13">
      <c r="A105" s="339" t="s">
        <v>276</v>
      </c>
      <c r="B105" s="441"/>
      <c r="C105" s="341">
        <v>0</v>
      </c>
      <c r="D105" s="341">
        <v>0</v>
      </c>
      <c r="E105" s="342">
        <v>0</v>
      </c>
      <c r="F105" s="343">
        <v>0</v>
      </c>
      <c r="G105" s="341">
        <v>0</v>
      </c>
      <c r="H105" s="342">
        <v>0</v>
      </c>
      <c r="I105" s="344">
        <v>0</v>
      </c>
      <c r="J105" s="343">
        <v>0</v>
      </c>
      <c r="K105" s="341">
        <v>0</v>
      </c>
      <c r="L105" s="342">
        <v>0</v>
      </c>
      <c r="M105" s="497"/>
    </row>
    <row r="106" spans="1:13">
      <c r="A106" s="346" t="s">
        <v>317</v>
      </c>
      <c r="B106" s="441"/>
      <c r="C106" s="348">
        <v>0</v>
      </c>
      <c r="D106" s="348">
        <v>0</v>
      </c>
      <c r="E106" s="387">
        <v>0</v>
      </c>
      <c r="F106" s="350">
        <v>0</v>
      </c>
      <c r="G106" s="348">
        <v>0</v>
      </c>
      <c r="H106" s="349">
        <v>0</v>
      </c>
      <c r="I106" s="351">
        <v>0</v>
      </c>
      <c r="J106" s="350">
        <v>0</v>
      </c>
      <c r="K106" s="348">
        <v>0</v>
      </c>
      <c r="L106" s="349">
        <v>0</v>
      </c>
      <c r="M106" s="497"/>
    </row>
    <row r="107" spans="1:13">
      <c r="A107" s="346"/>
      <c r="B107" s="441"/>
      <c r="C107" s="348"/>
      <c r="D107" s="348"/>
      <c r="E107" s="351"/>
      <c r="F107" s="350"/>
      <c r="G107" s="348"/>
      <c r="H107" s="349"/>
      <c r="I107" s="351"/>
      <c r="J107" s="350"/>
      <c r="K107" s="348"/>
      <c r="L107" s="349"/>
      <c r="M107" s="497"/>
    </row>
    <row r="108" spans="1:13">
      <c r="A108" s="346"/>
      <c r="B108" s="441"/>
      <c r="C108" s="348"/>
      <c r="D108" s="348"/>
      <c r="E108" s="351"/>
      <c r="F108" s="350"/>
      <c r="G108" s="348"/>
      <c r="H108" s="349"/>
      <c r="I108" s="351"/>
      <c r="J108" s="350"/>
      <c r="K108" s="348"/>
      <c r="L108" s="349"/>
      <c r="M108" s="497"/>
    </row>
    <row r="109" spans="1:13">
      <c r="A109" s="346"/>
      <c r="B109" s="441"/>
      <c r="C109" s="348"/>
      <c r="D109" s="348"/>
      <c r="E109" s="351"/>
      <c r="F109" s="350"/>
      <c r="G109" s="348"/>
      <c r="H109" s="349"/>
      <c r="I109" s="351"/>
      <c r="J109" s="350"/>
      <c r="K109" s="348"/>
      <c r="L109" s="349"/>
      <c r="M109" s="497"/>
    </row>
    <row r="110" spans="1:13">
      <c r="A110" s="346"/>
      <c r="B110" s="441"/>
      <c r="C110" s="348"/>
      <c r="D110" s="348"/>
      <c r="E110" s="351"/>
      <c r="F110" s="350"/>
      <c r="G110" s="348"/>
      <c r="H110" s="349"/>
      <c r="I110" s="351"/>
      <c r="J110" s="350"/>
      <c r="K110" s="348"/>
      <c r="L110" s="349"/>
      <c r="M110" s="497"/>
    </row>
    <row r="111" spans="1:13">
      <c r="A111" s="346"/>
      <c r="B111" s="441"/>
      <c r="C111" s="348"/>
      <c r="D111" s="348"/>
      <c r="E111" s="351"/>
      <c r="F111" s="350"/>
      <c r="G111" s="348"/>
      <c r="H111" s="349"/>
      <c r="I111" s="351"/>
      <c r="J111" s="350"/>
      <c r="K111" s="348"/>
      <c r="L111" s="349"/>
      <c r="M111" s="497"/>
    </row>
    <row r="112" spans="1:13">
      <c r="A112" s="346"/>
      <c r="B112" s="441"/>
      <c r="C112" s="348"/>
      <c r="D112" s="348"/>
      <c r="E112" s="351"/>
      <c r="F112" s="350"/>
      <c r="G112" s="348"/>
      <c r="H112" s="349"/>
      <c r="I112" s="351"/>
      <c r="J112" s="350"/>
      <c r="K112" s="348"/>
      <c r="L112" s="349"/>
      <c r="M112" s="497"/>
    </row>
    <row r="113" spans="1:13">
      <c r="A113" s="346"/>
      <c r="B113" s="441"/>
      <c r="C113" s="348"/>
      <c r="D113" s="348"/>
      <c r="E113" s="351"/>
      <c r="F113" s="350"/>
      <c r="G113" s="348"/>
      <c r="H113" s="349"/>
      <c r="I113" s="351"/>
      <c r="J113" s="350"/>
      <c r="K113" s="348"/>
      <c r="L113" s="349"/>
      <c r="M113" s="497"/>
    </row>
    <row r="114" spans="1:13">
      <c r="A114" s="346"/>
      <c r="B114" s="441"/>
      <c r="C114" s="348"/>
      <c r="D114" s="348"/>
      <c r="E114" s="351"/>
      <c r="F114" s="350"/>
      <c r="G114" s="348"/>
      <c r="H114" s="349"/>
      <c r="I114" s="351"/>
      <c r="J114" s="350"/>
      <c r="K114" s="348"/>
      <c r="L114" s="349"/>
      <c r="M114" s="497"/>
    </row>
    <row r="115" spans="1:13">
      <c r="A115" s="346"/>
      <c r="B115" s="441"/>
      <c r="C115" s="348"/>
      <c r="D115" s="348"/>
      <c r="E115" s="351"/>
      <c r="F115" s="350"/>
      <c r="G115" s="348"/>
      <c r="H115" s="349"/>
      <c r="I115" s="351"/>
      <c r="J115" s="350"/>
      <c r="K115" s="348"/>
      <c r="L115" s="349"/>
      <c r="M115" s="497"/>
    </row>
    <row r="116" spans="1:13">
      <c r="A116" s="339" t="s">
        <v>277</v>
      </c>
      <c r="B116" s="441"/>
      <c r="C116" s="341">
        <v>0</v>
      </c>
      <c r="D116" s="341">
        <v>0</v>
      </c>
      <c r="E116" s="342">
        <v>0</v>
      </c>
      <c r="F116" s="343">
        <v>0</v>
      </c>
      <c r="G116" s="341">
        <v>0</v>
      </c>
      <c r="H116" s="342">
        <v>0</v>
      </c>
      <c r="I116" s="344">
        <v>0</v>
      </c>
      <c r="J116" s="343">
        <v>0</v>
      </c>
      <c r="K116" s="341">
        <v>0</v>
      </c>
      <c r="L116" s="342">
        <v>0</v>
      </c>
      <c r="M116" s="497"/>
    </row>
    <row r="117" spans="1:13">
      <c r="A117" s="346" t="s">
        <v>144</v>
      </c>
      <c r="B117" s="441"/>
      <c r="C117" s="348">
        <v>0</v>
      </c>
      <c r="D117" s="348">
        <v>0</v>
      </c>
      <c r="E117" s="387">
        <v>0</v>
      </c>
      <c r="F117" s="350">
        <v>0</v>
      </c>
      <c r="G117" s="348">
        <v>0</v>
      </c>
      <c r="H117" s="349">
        <v>0</v>
      </c>
      <c r="I117" s="351">
        <v>0</v>
      </c>
      <c r="J117" s="350">
        <v>0</v>
      </c>
      <c r="K117" s="348">
        <v>0</v>
      </c>
      <c r="L117" s="349">
        <v>0</v>
      </c>
      <c r="M117" s="497"/>
    </row>
    <row r="118" spans="1:13">
      <c r="A118" s="346"/>
      <c r="B118" s="441"/>
      <c r="C118" s="348"/>
      <c r="D118" s="348"/>
      <c r="E118" s="351"/>
      <c r="F118" s="350"/>
      <c r="G118" s="348"/>
      <c r="H118" s="349"/>
      <c r="I118" s="351"/>
      <c r="J118" s="350"/>
      <c r="K118" s="348"/>
      <c r="L118" s="349"/>
      <c r="M118" s="497"/>
    </row>
    <row r="119" spans="1:13">
      <c r="A119" s="346"/>
      <c r="B119" s="441"/>
      <c r="C119" s="348"/>
      <c r="D119" s="348"/>
      <c r="E119" s="351"/>
      <c r="F119" s="350"/>
      <c r="G119" s="348"/>
      <c r="H119" s="349"/>
      <c r="I119" s="351"/>
      <c r="J119" s="350"/>
      <c r="K119" s="348"/>
      <c r="L119" s="349"/>
      <c r="M119" s="497"/>
    </row>
    <row r="120" spans="1:13">
      <c r="A120" s="346"/>
      <c r="B120" s="441"/>
      <c r="C120" s="348"/>
      <c r="D120" s="348"/>
      <c r="E120" s="351"/>
      <c r="F120" s="350"/>
      <c r="G120" s="348"/>
      <c r="H120" s="349"/>
      <c r="I120" s="351"/>
      <c r="J120" s="350"/>
      <c r="K120" s="348"/>
      <c r="L120" s="349"/>
      <c r="M120" s="497"/>
    </row>
    <row r="121" spans="1:13">
      <c r="A121" s="346"/>
      <c r="B121" s="441"/>
      <c r="C121" s="348"/>
      <c r="D121" s="348"/>
      <c r="E121" s="351"/>
      <c r="F121" s="350"/>
      <c r="G121" s="348"/>
      <c r="H121" s="349"/>
      <c r="I121" s="351"/>
      <c r="J121" s="350"/>
      <c r="K121" s="348"/>
      <c r="L121" s="349"/>
      <c r="M121" s="497"/>
    </row>
    <row r="122" spans="1:13">
      <c r="A122" s="346"/>
      <c r="B122" s="441"/>
      <c r="C122" s="348"/>
      <c r="D122" s="348"/>
      <c r="E122" s="351"/>
      <c r="F122" s="350"/>
      <c r="G122" s="348"/>
      <c r="H122" s="349"/>
      <c r="I122" s="351"/>
      <c r="J122" s="350"/>
      <c r="K122" s="348"/>
      <c r="L122" s="349"/>
      <c r="M122" s="497"/>
    </row>
    <row r="123" spans="1:13">
      <c r="A123" s="346"/>
      <c r="B123" s="441"/>
      <c r="C123" s="348"/>
      <c r="D123" s="348"/>
      <c r="E123" s="351"/>
      <c r="F123" s="350"/>
      <c r="G123" s="348"/>
      <c r="H123" s="349"/>
      <c r="I123" s="351"/>
      <c r="J123" s="350"/>
      <c r="K123" s="348"/>
      <c r="L123" s="349"/>
      <c r="M123" s="497"/>
    </row>
    <row r="124" spans="1:13">
      <c r="A124" s="346"/>
      <c r="B124" s="441"/>
      <c r="C124" s="348"/>
      <c r="D124" s="348"/>
      <c r="E124" s="351"/>
      <c r="F124" s="350"/>
      <c r="G124" s="348"/>
      <c r="H124" s="349"/>
      <c r="I124" s="351"/>
      <c r="J124" s="350"/>
      <c r="K124" s="348"/>
      <c r="L124" s="349"/>
      <c r="M124" s="497"/>
    </row>
    <row r="125" spans="1:13">
      <c r="A125" s="346"/>
      <c r="B125" s="441"/>
      <c r="C125" s="348"/>
      <c r="D125" s="348"/>
      <c r="E125" s="351"/>
      <c r="F125" s="350"/>
      <c r="G125" s="348"/>
      <c r="H125" s="349"/>
      <c r="I125" s="351"/>
      <c r="J125" s="350"/>
      <c r="K125" s="348"/>
      <c r="L125" s="349"/>
      <c r="M125" s="497"/>
    </row>
    <row r="126" spans="1:13">
      <c r="A126" s="346"/>
      <c r="B126" s="441"/>
      <c r="C126" s="348"/>
      <c r="D126" s="348"/>
      <c r="E126" s="351"/>
      <c r="F126" s="350"/>
      <c r="G126" s="348"/>
      <c r="H126" s="349"/>
      <c r="I126" s="351"/>
      <c r="J126" s="350"/>
      <c r="K126" s="348"/>
      <c r="L126" s="349"/>
      <c r="M126" s="497"/>
    </row>
    <row r="127" spans="1:13">
      <c r="A127" s="339" t="s">
        <v>278</v>
      </c>
      <c r="B127" s="441"/>
      <c r="C127" s="341">
        <v>0</v>
      </c>
      <c r="D127" s="341">
        <v>0</v>
      </c>
      <c r="E127" s="342">
        <v>0</v>
      </c>
      <c r="F127" s="343">
        <v>0</v>
      </c>
      <c r="G127" s="341">
        <v>0</v>
      </c>
      <c r="H127" s="342">
        <v>0</v>
      </c>
      <c r="I127" s="344">
        <v>0</v>
      </c>
      <c r="J127" s="343">
        <v>0</v>
      </c>
      <c r="K127" s="341">
        <v>0</v>
      </c>
      <c r="L127" s="342">
        <v>0</v>
      </c>
      <c r="M127" s="497"/>
    </row>
    <row r="128" spans="1:13">
      <c r="A128" s="346" t="s">
        <v>318</v>
      </c>
      <c r="B128" s="441"/>
      <c r="C128" s="348">
        <v>0</v>
      </c>
      <c r="D128" s="348">
        <v>0</v>
      </c>
      <c r="E128" s="387">
        <v>0</v>
      </c>
      <c r="F128" s="350">
        <v>0</v>
      </c>
      <c r="G128" s="348">
        <v>0</v>
      </c>
      <c r="H128" s="349">
        <v>0</v>
      </c>
      <c r="I128" s="351">
        <v>0</v>
      </c>
      <c r="J128" s="350">
        <v>0</v>
      </c>
      <c r="K128" s="348">
        <v>0</v>
      </c>
      <c r="L128" s="349">
        <v>0</v>
      </c>
      <c r="M128" s="497"/>
    </row>
    <row r="129" spans="1:13">
      <c r="A129" s="346"/>
      <c r="B129" s="441"/>
      <c r="C129" s="348"/>
      <c r="D129" s="348"/>
      <c r="E129" s="351"/>
      <c r="F129" s="350"/>
      <c r="G129" s="348"/>
      <c r="H129" s="349"/>
      <c r="I129" s="351"/>
      <c r="J129" s="350"/>
      <c r="K129" s="348"/>
      <c r="L129" s="349"/>
      <c r="M129" s="497"/>
    </row>
    <row r="130" spans="1:13">
      <c r="A130" s="346"/>
      <c r="B130" s="441"/>
      <c r="C130" s="348"/>
      <c r="D130" s="348"/>
      <c r="E130" s="351"/>
      <c r="F130" s="350"/>
      <c r="G130" s="348"/>
      <c r="H130" s="349"/>
      <c r="I130" s="351"/>
      <c r="J130" s="350"/>
      <c r="K130" s="348"/>
      <c r="L130" s="349"/>
      <c r="M130" s="497"/>
    </row>
    <row r="131" spans="1:13">
      <c r="A131" s="346"/>
      <c r="B131" s="441"/>
      <c r="C131" s="348"/>
      <c r="D131" s="348"/>
      <c r="E131" s="351"/>
      <c r="F131" s="350"/>
      <c r="G131" s="348"/>
      <c r="H131" s="349"/>
      <c r="I131" s="351"/>
      <c r="J131" s="350"/>
      <c r="K131" s="348"/>
      <c r="L131" s="349"/>
      <c r="M131" s="497"/>
    </row>
    <row r="132" spans="1:13">
      <c r="A132" s="346"/>
      <c r="B132" s="441"/>
      <c r="C132" s="348"/>
      <c r="D132" s="348"/>
      <c r="E132" s="351"/>
      <c r="F132" s="350"/>
      <c r="G132" s="348"/>
      <c r="H132" s="349"/>
      <c r="I132" s="351"/>
      <c r="J132" s="350"/>
      <c r="K132" s="348"/>
      <c r="L132" s="349"/>
      <c r="M132" s="497"/>
    </row>
    <row r="133" spans="1:13">
      <c r="A133" s="346"/>
      <c r="B133" s="441"/>
      <c r="C133" s="348"/>
      <c r="D133" s="348"/>
      <c r="E133" s="351"/>
      <c r="F133" s="350"/>
      <c r="G133" s="348"/>
      <c r="H133" s="349"/>
      <c r="I133" s="351"/>
      <c r="J133" s="350"/>
      <c r="K133" s="348"/>
      <c r="L133" s="349"/>
      <c r="M133" s="497"/>
    </row>
    <row r="134" spans="1:13">
      <c r="A134" s="346"/>
      <c r="B134" s="441"/>
      <c r="C134" s="348"/>
      <c r="D134" s="348"/>
      <c r="E134" s="351"/>
      <c r="F134" s="350"/>
      <c r="G134" s="348"/>
      <c r="H134" s="349"/>
      <c r="I134" s="351"/>
      <c r="J134" s="350"/>
      <c r="K134" s="348"/>
      <c r="L134" s="349"/>
      <c r="M134" s="497"/>
    </row>
    <row r="135" spans="1:13">
      <c r="A135" s="346"/>
      <c r="B135" s="441"/>
      <c r="C135" s="348"/>
      <c r="D135" s="348"/>
      <c r="E135" s="351"/>
      <c r="F135" s="350"/>
      <c r="G135" s="348"/>
      <c r="H135" s="349"/>
      <c r="I135" s="351"/>
      <c r="J135" s="350"/>
      <c r="K135" s="348"/>
      <c r="L135" s="349"/>
      <c r="M135" s="497"/>
    </row>
    <row r="136" spans="1:13">
      <c r="A136" s="346"/>
      <c r="B136" s="441"/>
      <c r="C136" s="348"/>
      <c r="D136" s="348"/>
      <c r="E136" s="351"/>
      <c r="F136" s="350"/>
      <c r="G136" s="348"/>
      <c r="H136" s="349"/>
      <c r="I136" s="351"/>
      <c r="J136" s="350"/>
      <c r="K136" s="348"/>
      <c r="L136" s="349"/>
      <c r="M136" s="497"/>
    </row>
    <row r="137" spans="1:13">
      <c r="A137" s="346"/>
      <c r="B137" s="441"/>
      <c r="C137" s="348"/>
      <c r="D137" s="348"/>
      <c r="E137" s="351"/>
      <c r="F137" s="350"/>
      <c r="G137" s="348"/>
      <c r="H137" s="349"/>
      <c r="I137" s="351"/>
      <c r="J137" s="350"/>
      <c r="K137" s="348"/>
      <c r="L137" s="349"/>
      <c r="M137" s="497"/>
    </row>
    <row r="138" spans="1:13">
      <c r="A138" s="339" t="s">
        <v>279</v>
      </c>
      <c r="B138" s="441"/>
      <c r="C138" s="341">
        <v>0</v>
      </c>
      <c r="D138" s="341">
        <v>0</v>
      </c>
      <c r="E138" s="342">
        <v>0</v>
      </c>
      <c r="F138" s="343">
        <v>0</v>
      </c>
      <c r="G138" s="341">
        <v>0</v>
      </c>
      <c r="H138" s="342">
        <v>0</v>
      </c>
      <c r="I138" s="344">
        <v>0</v>
      </c>
      <c r="J138" s="343">
        <v>0</v>
      </c>
      <c r="K138" s="341">
        <v>0</v>
      </c>
      <c r="L138" s="342">
        <v>0</v>
      </c>
      <c r="M138" s="497"/>
    </row>
    <row r="139" spans="1:13">
      <c r="A139" s="346" t="s">
        <v>319</v>
      </c>
      <c r="B139" s="441"/>
      <c r="C139" s="348">
        <v>0</v>
      </c>
      <c r="D139" s="348">
        <v>0</v>
      </c>
      <c r="E139" s="387">
        <v>0</v>
      </c>
      <c r="F139" s="350">
        <v>0</v>
      </c>
      <c r="G139" s="348">
        <v>0</v>
      </c>
      <c r="H139" s="349">
        <v>0</v>
      </c>
      <c r="I139" s="351">
        <v>0</v>
      </c>
      <c r="J139" s="350">
        <v>0</v>
      </c>
      <c r="K139" s="348">
        <v>0</v>
      </c>
      <c r="L139" s="349">
        <v>0</v>
      </c>
      <c r="M139" s="497"/>
    </row>
    <row r="140" spans="1:13">
      <c r="A140" s="346" t="s">
        <v>320</v>
      </c>
      <c r="B140" s="441"/>
      <c r="C140" s="348">
        <v>0</v>
      </c>
      <c r="D140" s="348">
        <v>0</v>
      </c>
      <c r="E140" s="387">
        <v>0</v>
      </c>
      <c r="F140" s="350">
        <v>0</v>
      </c>
      <c r="G140" s="348">
        <v>0</v>
      </c>
      <c r="H140" s="349">
        <v>0</v>
      </c>
      <c r="I140" s="351">
        <v>0</v>
      </c>
      <c r="J140" s="350">
        <v>0</v>
      </c>
      <c r="K140" s="348">
        <v>0</v>
      </c>
      <c r="L140" s="349">
        <v>0</v>
      </c>
      <c r="M140" s="497"/>
    </row>
    <row r="141" spans="1:13">
      <c r="A141" s="346"/>
      <c r="B141" s="441"/>
      <c r="C141" s="348"/>
      <c r="D141" s="348"/>
      <c r="E141" s="351"/>
      <c r="F141" s="350"/>
      <c r="G141" s="348"/>
      <c r="H141" s="349"/>
      <c r="I141" s="351"/>
      <c r="J141" s="350"/>
      <c r="K141" s="348"/>
      <c r="L141" s="349"/>
      <c r="M141" s="497"/>
    </row>
    <row r="142" spans="1:13">
      <c r="A142" s="346"/>
      <c r="B142" s="441"/>
      <c r="C142" s="348"/>
      <c r="D142" s="348"/>
      <c r="E142" s="351"/>
      <c r="F142" s="350"/>
      <c r="G142" s="348"/>
      <c r="H142" s="349"/>
      <c r="I142" s="351"/>
      <c r="J142" s="350"/>
      <c r="K142" s="348"/>
      <c r="L142" s="349"/>
      <c r="M142" s="497"/>
    </row>
    <row r="143" spans="1:13">
      <c r="A143" s="346"/>
      <c r="B143" s="441"/>
      <c r="C143" s="348"/>
      <c r="D143" s="348"/>
      <c r="E143" s="351"/>
      <c r="F143" s="350"/>
      <c r="G143" s="348"/>
      <c r="H143" s="349"/>
      <c r="I143" s="351"/>
      <c r="J143" s="350"/>
      <c r="K143" s="348"/>
      <c r="L143" s="349"/>
      <c r="M143" s="497"/>
    </row>
    <row r="144" spans="1:13">
      <c r="A144" s="346"/>
      <c r="B144" s="441"/>
      <c r="C144" s="348"/>
      <c r="D144" s="348"/>
      <c r="E144" s="351"/>
      <c r="F144" s="350"/>
      <c r="G144" s="348"/>
      <c r="H144" s="349"/>
      <c r="I144" s="351"/>
      <c r="J144" s="350"/>
      <c r="K144" s="348"/>
      <c r="L144" s="349"/>
      <c r="M144" s="497"/>
    </row>
    <row r="145" spans="1:13">
      <c r="A145" s="346"/>
      <c r="B145" s="441"/>
      <c r="C145" s="348"/>
      <c r="D145" s="348"/>
      <c r="E145" s="351"/>
      <c r="F145" s="350"/>
      <c r="G145" s="348"/>
      <c r="H145" s="349"/>
      <c r="I145" s="351"/>
      <c r="J145" s="350"/>
      <c r="K145" s="348"/>
      <c r="L145" s="349"/>
      <c r="M145" s="497"/>
    </row>
    <row r="146" spans="1:13">
      <c r="A146" s="346"/>
      <c r="B146" s="441"/>
      <c r="C146" s="348"/>
      <c r="D146" s="348"/>
      <c r="E146" s="351"/>
      <c r="F146" s="350"/>
      <c r="G146" s="348"/>
      <c r="H146" s="349"/>
      <c r="I146" s="351"/>
      <c r="J146" s="350"/>
      <c r="K146" s="348"/>
      <c r="L146" s="349"/>
      <c r="M146" s="497"/>
    </row>
    <row r="147" spans="1:13">
      <c r="A147" s="346"/>
      <c r="B147" s="441"/>
      <c r="C147" s="348"/>
      <c r="D147" s="348"/>
      <c r="E147" s="351"/>
      <c r="F147" s="350"/>
      <c r="G147" s="348"/>
      <c r="H147" s="349"/>
      <c r="I147" s="351"/>
      <c r="J147" s="350"/>
      <c r="K147" s="348"/>
      <c r="L147" s="349"/>
      <c r="M147" s="497"/>
    </row>
    <row r="148" spans="1:13">
      <c r="A148" s="346"/>
      <c r="B148" s="441"/>
      <c r="C148" s="348"/>
      <c r="D148" s="348"/>
      <c r="E148" s="351"/>
      <c r="F148" s="350"/>
      <c r="G148" s="348"/>
      <c r="H148" s="349"/>
      <c r="I148" s="351"/>
      <c r="J148" s="350"/>
      <c r="K148" s="348"/>
      <c r="L148" s="349"/>
      <c r="M148" s="497"/>
    </row>
    <row r="149" spans="1:13">
      <c r="A149" s="339" t="s">
        <v>170</v>
      </c>
      <c r="B149" s="441"/>
      <c r="C149" s="341">
        <v>0</v>
      </c>
      <c r="D149" s="341">
        <v>0</v>
      </c>
      <c r="E149" s="342">
        <v>0</v>
      </c>
      <c r="F149" s="343">
        <v>0</v>
      </c>
      <c r="G149" s="341">
        <v>0</v>
      </c>
      <c r="H149" s="342">
        <v>0</v>
      </c>
      <c r="I149" s="344">
        <v>0</v>
      </c>
      <c r="J149" s="343">
        <v>0</v>
      </c>
      <c r="K149" s="341">
        <v>0</v>
      </c>
      <c r="L149" s="342">
        <v>0</v>
      </c>
      <c r="M149" s="497"/>
    </row>
    <row r="150" spans="1:13">
      <c r="A150" s="346" t="s">
        <v>217</v>
      </c>
      <c r="B150" s="441"/>
      <c r="C150" s="348"/>
      <c r="D150" s="348"/>
      <c r="E150" s="351"/>
      <c r="F150" s="350"/>
      <c r="G150" s="348"/>
      <c r="H150" s="349"/>
      <c r="I150" s="351"/>
      <c r="J150" s="350"/>
      <c r="K150" s="348"/>
      <c r="L150" s="349"/>
      <c r="M150" s="497"/>
    </row>
    <row r="151" spans="1:13">
      <c r="A151" s="346"/>
      <c r="B151" s="441"/>
      <c r="C151" s="348"/>
      <c r="D151" s="348"/>
      <c r="E151" s="351"/>
      <c r="F151" s="350"/>
      <c r="G151" s="348"/>
      <c r="H151" s="349"/>
      <c r="I151" s="351"/>
      <c r="J151" s="350"/>
      <c r="K151" s="348"/>
      <c r="L151" s="349"/>
      <c r="M151" s="497"/>
    </row>
    <row r="152" spans="1:13">
      <c r="A152" s="346"/>
      <c r="B152" s="441"/>
      <c r="C152" s="348"/>
      <c r="D152" s="348"/>
      <c r="E152" s="351"/>
      <c r="F152" s="350"/>
      <c r="G152" s="348"/>
      <c r="H152" s="349"/>
      <c r="I152" s="351"/>
      <c r="J152" s="350"/>
      <c r="K152" s="348"/>
      <c r="L152" s="349"/>
      <c r="M152" s="497"/>
    </row>
    <row r="153" spans="1:13">
      <c r="A153" s="346"/>
      <c r="B153" s="441"/>
      <c r="C153" s="348"/>
      <c r="D153" s="348"/>
      <c r="E153" s="351"/>
      <c r="F153" s="350"/>
      <c r="G153" s="348"/>
      <c r="H153" s="349"/>
      <c r="I153" s="351"/>
      <c r="J153" s="350"/>
      <c r="K153" s="348"/>
      <c r="L153" s="349"/>
      <c r="M153" s="497"/>
    </row>
    <row r="154" spans="1:13">
      <c r="A154" s="346"/>
      <c r="B154" s="441"/>
      <c r="C154" s="348"/>
      <c r="D154" s="348"/>
      <c r="E154" s="351"/>
      <c r="F154" s="350"/>
      <c r="G154" s="348"/>
      <c r="H154" s="349"/>
      <c r="I154" s="351"/>
      <c r="J154" s="350"/>
      <c r="K154" s="348"/>
      <c r="L154" s="349"/>
      <c r="M154" s="497"/>
    </row>
    <row r="155" spans="1:13">
      <c r="A155" s="346"/>
      <c r="B155" s="441"/>
      <c r="C155" s="348"/>
      <c r="D155" s="348"/>
      <c r="E155" s="351"/>
      <c r="F155" s="350"/>
      <c r="G155" s="348"/>
      <c r="H155" s="349"/>
      <c r="I155" s="351"/>
      <c r="J155" s="350"/>
      <c r="K155" s="348"/>
      <c r="L155" s="349"/>
      <c r="M155" s="497"/>
    </row>
    <row r="156" spans="1:13">
      <c r="A156" s="346"/>
      <c r="B156" s="441"/>
      <c r="C156" s="348"/>
      <c r="D156" s="348"/>
      <c r="E156" s="351"/>
      <c r="F156" s="350"/>
      <c r="G156" s="348"/>
      <c r="H156" s="349"/>
      <c r="I156" s="351"/>
      <c r="J156" s="350"/>
      <c r="K156" s="348"/>
      <c r="L156" s="349"/>
      <c r="M156" s="497"/>
    </row>
    <row r="157" spans="1:13">
      <c r="A157" s="346"/>
      <c r="B157" s="441"/>
      <c r="C157" s="348"/>
      <c r="D157" s="348"/>
      <c r="E157" s="351"/>
      <c r="F157" s="350"/>
      <c r="G157" s="348"/>
      <c r="H157" s="349"/>
      <c r="I157" s="351"/>
      <c r="J157" s="350"/>
      <c r="K157" s="348"/>
      <c r="L157" s="349"/>
      <c r="M157" s="497"/>
    </row>
    <row r="158" spans="1:13">
      <c r="A158" s="346"/>
      <c r="B158" s="441"/>
      <c r="C158" s="348"/>
      <c r="D158" s="348"/>
      <c r="E158" s="351"/>
      <c r="F158" s="350"/>
      <c r="G158" s="348"/>
      <c r="H158" s="349"/>
      <c r="I158" s="351"/>
      <c r="J158" s="350"/>
      <c r="K158" s="348"/>
      <c r="L158" s="349"/>
      <c r="M158" s="497"/>
    </row>
    <row r="159" spans="1:13">
      <c r="A159" s="346"/>
      <c r="B159" s="441"/>
      <c r="C159" s="348"/>
      <c r="D159" s="348"/>
      <c r="E159" s="351"/>
      <c r="F159" s="350"/>
      <c r="G159" s="348"/>
      <c r="H159" s="349"/>
      <c r="I159" s="351"/>
      <c r="J159" s="350"/>
      <c r="K159" s="348"/>
      <c r="L159" s="349"/>
      <c r="M159" s="497"/>
    </row>
    <row r="160" spans="1:13">
      <c r="A160" s="339" t="s">
        <v>171</v>
      </c>
      <c r="B160" s="441"/>
      <c r="C160" s="341">
        <v>0</v>
      </c>
      <c r="D160" s="341">
        <v>0</v>
      </c>
      <c r="E160" s="342">
        <v>0</v>
      </c>
      <c r="F160" s="343">
        <v>0</v>
      </c>
      <c r="G160" s="341">
        <v>0</v>
      </c>
      <c r="H160" s="342">
        <v>0</v>
      </c>
      <c r="I160" s="344">
        <v>0</v>
      </c>
      <c r="J160" s="343">
        <v>0</v>
      </c>
      <c r="K160" s="341">
        <v>0</v>
      </c>
      <c r="L160" s="342">
        <v>0</v>
      </c>
      <c r="M160" s="497"/>
    </row>
    <row r="161" spans="1:13">
      <c r="A161" s="346" t="s">
        <v>217</v>
      </c>
      <c r="B161" s="441"/>
      <c r="C161" s="348"/>
      <c r="D161" s="348"/>
      <c r="E161" s="351"/>
      <c r="F161" s="350"/>
      <c r="G161" s="348"/>
      <c r="H161" s="349"/>
      <c r="I161" s="351"/>
      <c r="J161" s="350"/>
      <c r="K161" s="348"/>
      <c r="L161" s="349"/>
      <c r="M161" s="497"/>
    </row>
    <row r="162" spans="1:13">
      <c r="A162" s="346"/>
      <c r="B162" s="441"/>
      <c r="C162" s="348"/>
      <c r="D162" s="348"/>
      <c r="E162" s="351"/>
      <c r="F162" s="350"/>
      <c r="G162" s="348"/>
      <c r="H162" s="349"/>
      <c r="I162" s="351"/>
      <c r="J162" s="350"/>
      <c r="K162" s="348"/>
      <c r="L162" s="349"/>
      <c r="M162" s="497"/>
    </row>
    <row r="163" spans="1:13">
      <c r="A163" s="346"/>
      <c r="B163" s="441"/>
      <c r="C163" s="348"/>
      <c r="D163" s="348"/>
      <c r="E163" s="351"/>
      <c r="F163" s="350"/>
      <c r="G163" s="348"/>
      <c r="H163" s="349"/>
      <c r="I163" s="351"/>
      <c r="J163" s="350"/>
      <c r="K163" s="348"/>
      <c r="L163" s="349"/>
      <c r="M163" s="497"/>
    </row>
    <row r="164" spans="1:13">
      <c r="A164" s="346"/>
      <c r="B164" s="441"/>
      <c r="C164" s="348"/>
      <c r="D164" s="348"/>
      <c r="E164" s="351"/>
      <c r="F164" s="350"/>
      <c r="G164" s="348"/>
      <c r="H164" s="349"/>
      <c r="I164" s="351"/>
      <c r="J164" s="350"/>
      <c r="K164" s="348"/>
      <c r="L164" s="349"/>
      <c r="M164" s="497"/>
    </row>
    <row r="165" spans="1:13">
      <c r="A165" s="346"/>
      <c r="B165" s="441"/>
      <c r="C165" s="348"/>
      <c r="D165" s="348"/>
      <c r="E165" s="351"/>
      <c r="F165" s="350"/>
      <c r="G165" s="348"/>
      <c r="H165" s="349"/>
      <c r="I165" s="351"/>
      <c r="J165" s="350"/>
      <c r="K165" s="348"/>
      <c r="L165" s="349"/>
      <c r="M165" s="497"/>
    </row>
    <row r="166" spans="1:13">
      <c r="A166" s="346"/>
      <c r="B166" s="441"/>
      <c r="C166" s="348"/>
      <c r="D166" s="348"/>
      <c r="E166" s="351"/>
      <c r="F166" s="350"/>
      <c r="G166" s="348"/>
      <c r="H166" s="349"/>
      <c r="I166" s="351"/>
      <c r="J166" s="350"/>
      <c r="K166" s="348"/>
      <c r="L166" s="349"/>
      <c r="M166" s="497"/>
    </row>
    <row r="167" spans="1:13">
      <c r="A167" s="346"/>
      <c r="B167" s="441"/>
      <c r="C167" s="348"/>
      <c r="D167" s="348"/>
      <c r="E167" s="351"/>
      <c r="F167" s="350"/>
      <c r="G167" s="348"/>
      <c r="H167" s="349"/>
      <c r="I167" s="351"/>
      <c r="J167" s="350"/>
      <c r="K167" s="348"/>
      <c r="L167" s="349"/>
      <c r="M167" s="497"/>
    </row>
    <row r="168" spans="1:13">
      <c r="A168" s="346"/>
      <c r="B168" s="441"/>
      <c r="C168" s="348"/>
      <c r="D168" s="348"/>
      <c r="E168" s="351"/>
      <c r="F168" s="350"/>
      <c r="G168" s="348"/>
      <c r="H168" s="349"/>
      <c r="I168" s="351"/>
      <c r="J168" s="350"/>
      <c r="K168" s="348"/>
      <c r="L168" s="349"/>
      <c r="M168" s="497"/>
    </row>
    <row r="169" spans="1:13">
      <c r="A169" s="346"/>
      <c r="B169" s="441"/>
      <c r="C169" s="348"/>
      <c r="D169" s="348"/>
      <c r="E169" s="351"/>
      <c r="F169" s="350"/>
      <c r="G169" s="348"/>
      <c r="H169" s="349"/>
      <c r="I169" s="351"/>
      <c r="J169" s="350"/>
      <c r="K169" s="348"/>
      <c r="L169" s="349"/>
      <c r="M169" s="497"/>
    </row>
    <row r="170" spans="1:13">
      <c r="A170" s="346"/>
      <c r="B170" s="441"/>
      <c r="C170" s="348"/>
      <c r="D170" s="348"/>
      <c r="E170" s="351"/>
      <c r="F170" s="350"/>
      <c r="G170" s="348"/>
      <c r="H170" s="349"/>
      <c r="I170" s="351"/>
      <c r="J170" s="350"/>
      <c r="K170" s="348"/>
      <c r="L170" s="349"/>
      <c r="M170" s="497"/>
    </row>
    <row r="171" spans="1:13">
      <c r="A171" s="402" t="s">
        <v>280</v>
      </c>
      <c r="B171" s="441"/>
      <c r="C171" s="552">
        <v>0</v>
      </c>
      <c r="D171" s="552">
        <v>0</v>
      </c>
      <c r="E171" s="553">
        <v>0</v>
      </c>
      <c r="F171" s="554">
        <v>0</v>
      </c>
      <c r="G171" s="552">
        <v>0</v>
      </c>
      <c r="H171" s="553">
        <v>0</v>
      </c>
      <c r="I171" s="555">
        <v>0</v>
      </c>
      <c r="J171" s="554">
        <v>0</v>
      </c>
      <c r="K171" s="552">
        <v>0</v>
      </c>
      <c r="L171" s="552">
        <v>0</v>
      </c>
      <c r="M171" s="24"/>
    </row>
    <row r="172" spans="1:13">
      <c r="A172" s="130"/>
      <c r="B172" s="556"/>
      <c r="C172" s="557"/>
      <c r="D172" s="558"/>
      <c r="E172" s="559"/>
      <c r="F172" s="560"/>
      <c r="G172" s="557"/>
      <c r="H172" s="561"/>
      <c r="I172" s="559"/>
      <c r="J172" s="560"/>
      <c r="K172" s="557"/>
      <c r="L172" s="561"/>
      <c r="M172" s="24"/>
    </row>
    <row r="173" spans="1:13">
      <c r="A173" s="484" t="s">
        <v>300</v>
      </c>
      <c r="B173" s="430"/>
      <c r="C173" s="485"/>
      <c r="D173" s="485"/>
      <c r="E173" s="486"/>
      <c r="F173" s="487"/>
      <c r="G173" s="485"/>
      <c r="H173" s="488"/>
      <c r="I173" s="486"/>
      <c r="J173" s="487"/>
      <c r="K173" s="485"/>
      <c r="L173" s="488"/>
      <c r="M173" s="24"/>
    </row>
    <row r="174" spans="1:13" ht="13.5">
      <c r="A174" s="484" t="s">
        <v>321</v>
      </c>
      <c r="B174" s="441">
        <v>2</v>
      </c>
      <c r="C174" s="489"/>
      <c r="D174" s="489"/>
      <c r="E174" s="490"/>
      <c r="F174" s="491"/>
      <c r="G174" s="489"/>
      <c r="H174" s="492"/>
      <c r="I174" s="490"/>
      <c r="J174" s="491"/>
      <c r="K174" s="489"/>
      <c r="L174" s="492"/>
      <c r="M174" s="562"/>
    </row>
    <row r="175" spans="1:13" ht="13.5">
      <c r="A175" s="379" t="s">
        <v>268</v>
      </c>
      <c r="B175" s="545"/>
      <c r="C175" s="341">
        <v>0</v>
      </c>
      <c r="D175" s="341">
        <v>0</v>
      </c>
      <c r="E175" s="342">
        <v>0</v>
      </c>
      <c r="F175" s="343">
        <v>0</v>
      </c>
      <c r="G175" s="341">
        <v>0</v>
      </c>
      <c r="H175" s="342">
        <v>0</v>
      </c>
      <c r="I175" s="546">
        <v>0</v>
      </c>
      <c r="J175" s="343">
        <v>888000</v>
      </c>
      <c r="K175" s="341">
        <v>0</v>
      </c>
      <c r="L175" s="342">
        <v>0</v>
      </c>
      <c r="M175" s="562"/>
    </row>
    <row r="176" spans="1:13" ht="13.5">
      <c r="A176" s="379" t="s">
        <v>302</v>
      </c>
      <c r="B176" s="441"/>
      <c r="C176" s="348">
        <v>0</v>
      </c>
      <c r="D176" s="348">
        <v>0</v>
      </c>
      <c r="E176" s="387">
        <v>0</v>
      </c>
      <c r="F176" s="350">
        <v>0</v>
      </c>
      <c r="G176" s="348">
        <v>0</v>
      </c>
      <c r="H176" s="349">
        <v>0</v>
      </c>
      <c r="I176" s="351">
        <v>0</v>
      </c>
      <c r="J176" s="350">
        <v>0</v>
      </c>
      <c r="K176" s="348">
        <v>0</v>
      </c>
      <c r="L176" s="349">
        <v>0</v>
      </c>
      <c r="M176" s="562"/>
    </row>
    <row r="177" spans="1:13" ht="13.5">
      <c r="A177" s="379" t="s">
        <v>107</v>
      </c>
      <c r="B177" s="441"/>
      <c r="C177" s="348">
        <v>0</v>
      </c>
      <c r="D177" s="348">
        <v>0</v>
      </c>
      <c r="E177" s="387">
        <v>0</v>
      </c>
      <c r="F177" s="350">
        <v>0</v>
      </c>
      <c r="G177" s="348">
        <v>0</v>
      </c>
      <c r="H177" s="349">
        <v>0</v>
      </c>
      <c r="I177" s="351">
        <v>0</v>
      </c>
      <c r="J177" s="350">
        <v>0</v>
      </c>
      <c r="K177" s="348">
        <v>0</v>
      </c>
      <c r="L177" s="349">
        <v>0</v>
      </c>
      <c r="M177" s="562"/>
    </row>
    <row r="178" spans="1:13" ht="13.5">
      <c r="A178" s="379" t="s">
        <v>212</v>
      </c>
      <c r="B178" s="441"/>
      <c r="C178" s="348">
        <v>0</v>
      </c>
      <c r="D178" s="348">
        <v>0</v>
      </c>
      <c r="E178" s="387">
        <v>0</v>
      </c>
      <c r="F178" s="350">
        <v>0</v>
      </c>
      <c r="G178" s="348">
        <v>0</v>
      </c>
      <c r="H178" s="349">
        <v>0</v>
      </c>
      <c r="I178" s="351">
        <v>0</v>
      </c>
      <c r="J178" s="350">
        <v>888000</v>
      </c>
      <c r="K178" s="348">
        <v>0</v>
      </c>
      <c r="L178" s="349">
        <v>0</v>
      </c>
      <c r="M178" s="562"/>
    </row>
    <row r="179" spans="1:13" ht="13.5">
      <c r="A179" s="379">
        <v>0</v>
      </c>
      <c r="B179" s="441"/>
      <c r="C179" s="348"/>
      <c r="D179" s="348"/>
      <c r="E179" s="349"/>
      <c r="F179" s="350"/>
      <c r="G179" s="348"/>
      <c r="H179" s="349"/>
      <c r="I179" s="351"/>
      <c r="J179" s="350"/>
      <c r="K179" s="348"/>
      <c r="L179" s="349"/>
      <c r="M179" s="562"/>
    </row>
    <row r="180" spans="1:13" ht="13.5">
      <c r="A180" s="379">
        <v>0</v>
      </c>
      <c r="B180" s="441"/>
      <c r="C180" s="348"/>
      <c r="D180" s="348"/>
      <c r="E180" s="349"/>
      <c r="F180" s="350"/>
      <c r="G180" s="348"/>
      <c r="H180" s="349"/>
      <c r="I180" s="351"/>
      <c r="J180" s="350"/>
      <c r="K180" s="348"/>
      <c r="L180" s="349"/>
      <c r="M180" s="562"/>
    </row>
    <row r="181" spans="1:13" ht="13.5">
      <c r="A181" s="379">
        <v>0</v>
      </c>
      <c r="B181" s="441"/>
      <c r="C181" s="348"/>
      <c r="D181" s="348"/>
      <c r="E181" s="349"/>
      <c r="F181" s="350"/>
      <c r="G181" s="348"/>
      <c r="H181" s="349"/>
      <c r="I181" s="351"/>
      <c r="J181" s="350"/>
      <c r="K181" s="348"/>
      <c r="L181" s="349"/>
      <c r="M181" s="562"/>
    </row>
    <row r="182" spans="1:13" ht="13.5">
      <c r="A182" s="379">
        <v>0</v>
      </c>
      <c r="B182" s="441"/>
      <c r="C182" s="348"/>
      <c r="D182" s="348"/>
      <c r="E182" s="349"/>
      <c r="F182" s="350"/>
      <c r="G182" s="348"/>
      <c r="H182" s="349"/>
      <c r="I182" s="351"/>
      <c r="J182" s="350"/>
      <c r="K182" s="348"/>
      <c r="L182" s="349"/>
      <c r="M182" s="562"/>
    </row>
    <row r="183" spans="1:13" ht="13.5">
      <c r="A183" s="379">
        <v>0</v>
      </c>
      <c r="B183" s="441"/>
      <c r="C183" s="348"/>
      <c r="D183" s="348"/>
      <c r="E183" s="349"/>
      <c r="F183" s="350"/>
      <c r="G183" s="348"/>
      <c r="H183" s="349"/>
      <c r="I183" s="351"/>
      <c r="J183" s="350"/>
      <c r="K183" s="348"/>
      <c r="L183" s="349"/>
      <c r="M183" s="562"/>
    </row>
    <row r="184" spans="1:13" ht="13.5">
      <c r="A184" s="379">
        <v>0</v>
      </c>
      <c r="B184" s="441"/>
      <c r="C184" s="348"/>
      <c r="D184" s="348"/>
      <c r="E184" s="349"/>
      <c r="F184" s="350"/>
      <c r="G184" s="348"/>
      <c r="H184" s="349"/>
      <c r="I184" s="351"/>
      <c r="J184" s="350"/>
      <c r="K184" s="348"/>
      <c r="L184" s="349"/>
      <c r="M184" s="562"/>
    </row>
    <row r="185" spans="1:13" ht="13.5">
      <c r="A185" s="379">
        <v>0</v>
      </c>
      <c r="B185" s="441"/>
      <c r="C185" s="348"/>
      <c r="D185" s="348"/>
      <c r="E185" s="349"/>
      <c r="F185" s="350"/>
      <c r="G185" s="348"/>
      <c r="H185" s="349"/>
      <c r="I185" s="351"/>
      <c r="J185" s="350"/>
      <c r="K185" s="348"/>
      <c r="L185" s="349"/>
      <c r="M185" s="562"/>
    </row>
    <row r="186" spans="1:13" ht="13.5">
      <c r="A186" s="379" t="s">
        <v>269</v>
      </c>
      <c r="B186" s="545"/>
      <c r="C186" s="341">
        <v>0</v>
      </c>
      <c r="D186" s="341">
        <v>0</v>
      </c>
      <c r="E186" s="342">
        <v>0</v>
      </c>
      <c r="F186" s="343">
        <v>0</v>
      </c>
      <c r="G186" s="341">
        <v>0</v>
      </c>
      <c r="H186" s="342">
        <v>0</v>
      </c>
      <c r="I186" s="344">
        <v>0</v>
      </c>
      <c r="J186" s="343">
        <v>0</v>
      </c>
      <c r="K186" s="341">
        <v>0</v>
      </c>
      <c r="L186" s="342">
        <v>0</v>
      </c>
      <c r="M186" s="562"/>
    </row>
    <row r="187" spans="1:13" ht="13.5">
      <c r="A187" s="379" t="s">
        <v>203</v>
      </c>
      <c r="B187" s="441"/>
      <c r="C187" s="348">
        <v>0</v>
      </c>
      <c r="D187" s="348">
        <v>0</v>
      </c>
      <c r="E187" s="387">
        <v>0</v>
      </c>
      <c r="F187" s="350">
        <v>0</v>
      </c>
      <c r="G187" s="348">
        <v>0</v>
      </c>
      <c r="H187" s="349">
        <v>0</v>
      </c>
      <c r="I187" s="351">
        <v>0</v>
      </c>
      <c r="J187" s="350">
        <v>0</v>
      </c>
      <c r="K187" s="348">
        <v>0</v>
      </c>
      <c r="L187" s="349">
        <v>0</v>
      </c>
      <c r="M187" s="562"/>
    </row>
    <row r="188" spans="1:13" ht="13.5">
      <c r="A188" s="379" t="s">
        <v>205</v>
      </c>
      <c r="B188" s="441"/>
      <c r="C188" s="348">
        <v>0</v>
      </c>
      <c r="D188" s="348">
        <v>0</v>
      </c>
      <c r="E188" s="387">
        <v>0</v>
      </c>
      <c r="F188" s="350">
        <v>0</v>
      </c>
      <c r="G188" s="348">
        <v>0</v>
      </c>
      <c r="H188" s="349">
        <v>0</v>
      </c>
      <c r="I188" s="351">
        <v>0</v>
      </c>
      <c r="J188" s="350">
        <v>0</v>
      </c>
      <c r="K188" s="348">
        <v>0</v>
      </c>
      <c r="L188" s="349">
        <v>0</v>
      </c>
      <c r="M188" s="562"/>
    </row>
    <row r="189" spans="1:13" ht="13.5">
      <c r="A189" s="379" t="s">
        <v>303</v>
      </c>
      <c r="B189" s="441"/>
      <c r="C189" s="348">
        <v>0</v>
      </c>
      <c r="D189" s="348">
        <v>0</v>
      </c>
      <c r="E189" s="387">
        <v>0</v>
      </c>
      <c r="F189" s="350">
        <v>0</v>
      </c>
      <c r="G189" s="348">
        <v>0</v>
      </c>
      <c r="H189" s="349">
        <v>0</v>
      </c>
      <c r="I189" s="351">
        <v>0</v>
      </c>
      <c r="J189" s="350">
        <v>0</v>
      </c>
      <c r="K189" s="348">
        <v>0</v>
      </c>
      <c r="L189" s="349">
        <v>0</v>
      </c>
      <c r="M189" s="562"/>
    </row>
    <row r="190" spans="1:13" ht="13.5">
      <c r="A190" s="379" t="s">
        <v>109</v>
      </c>
      <c r="B190" s="441"/>
      <c r="C190" s="348">
        <v>0</v>
      </c>
      <c r="D190" s="348">
        <v>0</v>
      </c>
      <c r="E190" s="387">
        <v>0</v>
      </c>
      <c r="F190" s="350">
        <v>0</v>
      </c>
      <c r="G190" s="348">
        <v>0</v>
      </c>
      <c r="H190" s="349">
        <v>0</v>
      </c>
      <c r="I190" s="351">
        <v>0</v>
      </c>
      <c r="J190" s="350">
        <v>0</v>
      </c>
      <c r="K190" s="348">
        <v>0</v>
      </c>
      <c r="L190" s="349">
        <v>0</v>
      </c>
      <c r="M190" s="562"/>
    </row>
    <row r="191" spans="1:13" ht="13.5">
      <c r="A191" s="379" t="s">
        <v>304</v>
      </c>
      <c r="B191" s="441"/>
      <c r="C191" s="348"/>
      <c r="D191" s="348"/>
      <c r="E191" s="349"/>
      <c r="F191" s="350">
        <v>0</v>
      </c>
      <c r="G191" s="348">
        <v>0</v>
      </c>
      <c r="H191" s="349">
        <v>0</v>
      </c>
      <c r="I191" s="351">
        <v>0</v>
      </c>
      <c r="J191" s="350">
        <v>0</v>
      </c>
      <c r="K191" s="348">
        <v>0</v>
      </c>
      <c r="L191" s="349">
        <v>0</v>
      </c>
      <c r="M191" s="562"/>
    </row>
    <row r="192" spans="1:13" ht="13.5">
      <c r="A192" s="379">
        <v>0</v>
      </c>
      <c r="B192" s="441"/>
      <c r="C192" s="348"/>
      <c r="D192" s="348"/>
      <c r="E192" s="349"/>
      <c r="F192" s="350"/>
      <c r="G192" s="348"/>
      <c r="H192" s="349"/>
      <c r="I192" s="351"/>
      <c r="J192" s="350"/>
      <c r="K192" s="348"/>
      <c r="L192" s="349"/>
      <c r="M192" s="562"/>
    </row>
    <row r="193" spans="1:13" ht="13.5">
      <c r="A193" s="379">
        <v>0</v>
      </c>
      <c r="B193" s="441"/>
      <c r="C193" s="348"/>
      <c r="D193" s="348"/>
      <c r="E193" s="349"/>
      <c r="F193" s="350"/>
      <c r="G193" s="348"/>
      <c r="H193" s="349"/>
      <c r="I193" s="351"/>
      <c r="J193" s="350"/>
      <c r="K193" s="348"/>
      <c r="L193" s="349"/>
      <c r="M193" s="562"/>
    </row>
    <row r="194" spans="1:13" ht="13.5">
      <c r="A194" s="379">
        <v>0</v>
      </c>
      <c r="B194" s="441"/>
      <c r="C194" s="348"/>
      <c r="D194" s="348"/>
      <c r="E194" s="349"/>
      <c r="F194" s="350"/>
      <c r="G194" s="348"/>
      <c r="H194" s="349"/>
      <c r="I194" s="351"/>
      <c r="J194" s="350"/>
      <c r="K194" s="348"/>
      <c r="L194" s="349"/>
      <c r="M194" s="562"/>
    </row>
    <row r="195" spans="1:13" ht="13.5">
      <c r="A195" s="379">
        <v>0</v>
      </c>
      <c r="B195" s="441"/>
      <c r="C195" s="348"/>
      <c r="D195" s="348"/>
      <c r="E195" s="349"/>
      <c r="F195" s="350"/>
      <c r="G195" s="348"/>
      <c r="H195" s="349"/>
      <c r="I195" s="351"/>
      <c r="J195" s="350"/>
      <c r="K195" s="348"/>
      <c r="L195" s="349"/>
      <c r="M195" s="562"/>
    </row>
    <row r="196" spans="1:13" ht="13.5">
      <c r="A196" s="379">
        <v>0</v>
      </c>
      <c r="B196" s="441"/>
      <c r="C196" s="348"/>
      <c r="D196" s="348"/>
      <c r="E196" s="349"/>
      <c r="F196" s="350"/>
      <c r="G196" s="348"/>
      <c r="H196" s="349"/>
      <c r="I196" s="351"/>
      <c r="J196" s="350"/>
      <c r="K196" s="348"/>
      <c r="L196" s="349"/>
      <c r="M196" s="562"/>
    </row>
    <row r="197" spans="1:13" ht="13.5">
      <c r="A197" s="379" t="s">
        <v>270</v>
      </c>
      <c r="B197" s="545"/>
      <c r="C197" s="341">
        <v>0</v>
      </c>
      <c r="D197" s="341">
        <v>0</v>
      </c>
      <c r="E197" s="342">
        <v>0</v>
      </c>
      <c r="F197" s="343">
        <v>0</v>
      </c>
      <c r="G197" s="341">
        <v>0</v>
      </c>
      <c r="H197" s="342">
        <v>0</v>
      </c>
      <c r="I197" s="344">
        <v>0</v>
      </c>
      <c r="J197" s="343">
        <v>0</v>
      </c>
      <c r="K197" s="341">
        <v>0</v>
      </c>
      <c r="L197" s="342">
        <v>0</v>
      </c>
      <c r="M197" s="562"/>
    </row>
    <row r="198" spans="1:13" ht="13.5">
      <c r="A198" s="379" t="s">
        <v>305</v>
      </c>
      <c r="B198" s="441"/>
      <c r="C198" s="348">
        <v>0</v>
      </c>
      <c r="D198" s="348">
        <v>0</v>
      </c>
      <c r="E198" s="387">
        <v>0</v>
      </c>
      <c r="F198" s="350">
        <v>0</v>
      </c>
      <c r="G198" s="348">
        <v>0</v>
      </c>
      <c r="H198" s="349">
        <v>0</v>
      </c>
      <c r="I198" s="351">
        <v>0</v>
      </c>
      <c r="J198" s="350">
        <v>0</v>
      </c>
      <c r="K198" s="348">
        <v>0</v>
      </c>
      <c r="L198" s="349">
        <v>0</v>
      </c>
      <c r="M198" s="562"/>
    </row>
    <row r="199" spans="1:13" ht="13.5">
      <c r="A199" s="379" t="s">
        <v>108</v>
      </c>
      <c r="B199" s="441"/>
      <c r="C199" s="348">
        <v>0</v>
      </c>
      <c r="D199" s="348">
        <v>0</v>
      </c>
      <c r="E199" s="387">
        <v>0</v>
      </c>
      <c r="F199" s="350">
        <v>0</v>
      </c>
      <c r="G199" s="348">
        <v>0</v>
      </c>
      <c r="H199" s="349">
        <v>0</v>
      </c>
      <c r="I199" s="351">
        <v>0</v>
      </c>
      <c r="J199" s="350">
        <v>0</v>
      </c>
      <c r="K199" s="348">
        <v>0</v>
      </c>
      <c r="L199" s="349">
        <v>0</v>
      </c>
      <c r="M199" s="562"/>
    </row>
    <row r="200" spans="1:13" ht="13.5">
      <c r="A200" s="379">
        <v>0</v>
      </c>
      <c r="B200" s="441"/>
      <c r="C200" s="348"/>
      <c r="D200" s="348"/>
      <c r="E200" s="349"/>
      <c r="F200" s="350"/>
      <c r="G200" s="348"/>
      <c r="H200" s="349"/>
      <c r="I200" s="351"/>
      <c r="J200" s="350"/>
      <c r="K200" s="348"/>
      <c r="L200" s="349"/>
      <c r="M200" s="562"/>
    </row>
    <row r="201" spans="1:13" ht="13.5">
      <c r="A201" s="379">
        <v>0</v>
      </c>
      <c r="B201" s="441"/>
      <c r="C201" s="563"/>
      <c r="D201" s="563"/>
      <c r="E201" s="564"/>
      <c r="F201" s="565"/>
      <c r="G201" s="563"/>
      <c r="H201" s="564"/>
      <c r="I201" s="566"/>
      <c r="J201" s="565"/>
      <c r="K201" s="563"/>
      <c r="L201" s="564"/>
      <c r="M201" s="562"/>
    </row>
    <row r="202" spans="1:13" ht="13.5">
      <c r="A202" s="379">
        <v>0</v>
      </c>
      <c r="B202" s="441"/>
      <c r="C202" s="563"/>
      <c r="D202" s="563"/>
      <c r="E202" s="564"/>
      <c r="F202" s="565"/>
      <c r="G202" s="563"/>
      <c r="H202" s="564"/>
      <c r="I202" s="566"/>
      <c r="J202" s="565"/>
      <c r="K202" s="563"/>
      <c r="L202" s="564"/>
      <c r="M202" s="562"/>
    </row>
    <row r="203" spans="1:13" ht="13.5">
      <c r="A203" s="379">
        <v>0</v>
      </c>
      <c r="B203" s="441"/>
      <c r="C203" s="563"/>
      <c r="D203" s="563"/>
      <c r="E203" s="564"/>
      <c r="F203" s="565"/>
      <c r="G203" s="563"/>
      <c r="H203" s="564"/>
      <c r="I203" s="566"/>
      <c r="J203" s="565"/>
      <c r="K203" s="563"/>
      <c r="L203" s="564"/>
      <c r="M203" s="562"/>
    </row>
    <row r="204" spans="1:13" ht="13.5">
      <c r="A204" s="379">
        <v>0</v>
      </c>
      <c r="B204" s="441"/>
      <c r="C204" s="563"/>
      <c r="D204" s="563"/>
      <c r="E204" s="564"/>
      <c r="F204" s="565"/>
      <c r="G204" s="563"/>
      <c r="H204" s="564"/>
      <c r="I204" s="566"/>
      <c r="J204" s="565"/>
      <c r="K204" s="563"/>
      <c r="L204" s="564"/>
      <c r="M204" s="562"/>
    </row>
    <row r="205" spans="1:13" ht="13.5">
      <c r="A205" s="379">
        <v>0</v>
      </c>
      <c r="B205" s="441"/>
      <c r="C205" s="563"/>
      <c r="D205" s="563"/>
      <c r="E205" s="564"/>
      <c r="F205" s="565"/>
      <c r="G205" s="563"/>
      <c r="H205" s="564"/>
      <c r="I205" s="566"/>
      <c r="J205" s="565"/>
      <c r="K205" s="563"/>
      <c r="L205" s="564"/>
      <c r="M205" s="562"/>
    </row>
    <row r="206" spans="1:13" ht="13.5">
      <c r="A206" s="379">
        <v>0</v>
      </c>
      <c r="B206" s="441"/>
      <c r="C206" s="563"/>
      <c r="D206" s="563"/>
      <c r="E206" s="564"/>
      <c r="F206" s="565"/>
      <c r="G206" s="563"/>
      <c r="H206" s="564"/>
      <c r="I206" s="566"/>
      <c r="J206" s="565"/>
      <c r="K206" s="563"/>
      <c r="L206" s="564"/>
      <c r="M206" s="562"/>
    </row>
    <row r="207" spans="1:13" ht="13.5">
      <c r="A207" s="379">
        <v>0</v>
      </c>
      <c r="B207" s="441"/>
      <c r="C207" s="563"/>
      <c r="D207" s="563"/>
      <c r="E207" s="564"/>
      <c r="F207" s="565"/>
      <c r="G207" s="563"/>
      <c r="H207" s="564"/>
      <c r="I207" s="566"/>
      <c r="J207" s="565"/>
      <c r="K207" s="563"/>
      <c r="L207" s="564"/>
      <c r="M207" s="562"/>
    </row>
    <row r="208" spans="1:13" ht="13.5">
      <c r="A208" s="379" t="s">
        <v>271</v>
      </c>
      <c r="B208" s="545"/>
      <c r="C208" s="341">
        <v>0</v>
      </c>
      <c r="D208" s="341">
        <v>0</v>
      </c>
      <c r="E208" s="342">
        <v>0</v>
      </c>
      <c r="F208" s="550">
        <v>0</v>
      </c>
      <c r="G208" s="341">
        <v>0</v>
      </c>
      <c r="H208" s="342">
        <v>0</v>
      </c>
      <c r="I208" s="344">
        <v>0</v>
      </c>
      <c r="J208" s="343">
        <v>300000</v>
      </c>
      <c r="K208" s="341">
        <v>0</v>
      </c>
      <c r="L208" s="551">
        <v>0</v>
      </c>
      <c r="M208" s="562"/>
    </row>
    <row r="209" spans="1:13" ht="13.5">
      <c r="A209" s="379" t="s">
        <v>211</v>
      </c>
      <c r="B209" s="441"/>
      <c r="C209" s="563">
        <v>0</v>
      </c>
      <c r="D209" s="563">
        <v>0</v>
      </c>
      <c r="E209" s="393">
        <v>0</v>
      </c>
      <c r="F209" s="567">
        <v>0</v>
      </c>
      <c r="G209" s="568">
        <v>0</v>
      </c>
      <c r="H209" s="569">
        <v>0</v>
      </c>
      <c r="I209" s="570">
        <v>0</v>
      </c>
      <c r="J209" s="567">
        <v>0</v>
      </c>
      <c r="K209" s="568">
        <v>0</v>
      </c>
      <c r="L209" s="569">
        <v>0</v>
      </c>
      <c r="M209" s="562"/>
    </row>
    <row r="210" spans="1:13" ht="13.5">
      <c r="A210" s="379" t="s">
        <v>306</v>
      </c>
      <c r="B210" s="441"/>
      <c r="C210" s="563">
        <v>0</v>
      </c>
      <c r="D210" s="563">
        <v>0</v>
      </c>
      <c r="E210" s="393">
        <v>0</v>
      </c>
      <c r="F210" s="567">
        <v>0</v>
      </c>
      <c r="G210" s="568">
        <v>0</v>
      </c>
      <c r="H210" s="569">
        <v>0</v>
      </c>
      <c r="I210" s="570">
        <v>0</v>
      </c>
      <c r="J210" s="567">
        <v>0</v>
      </c>
      <c r="K210" s="568">
        <v>0</v>
      </c>
      <c r="L210" s="569">
        <v>0</v>
      </c>
      <c r="M210" s="562"/>
    </row>
    <row r="211" spans="1:13" ht="13.5">
      <c r="A211" s="379" t="s">
        <v>307</v>
      </c>
      <c r="B211" s="441"/>
      <c r="C211" s="563">
        <v>0</v>
      </c>
      <c r="D211" s="563">
        <v>0</v>
      </c>
      <c r="E211" s="393">
        <v>0</v>
      </c>
      <c r="F211" s="567">
        <v>0</v>
      </c>
      <c r="G211" s="568">
        <v>0</v>
      </c>
      <c r="H211" s="569">
        <v>0</v>
      </c>
      <c r="I211" s="570">
        <v>0</v>
      </c>
      <c r="J211" s="567">
        <v>300000</v>
      </c>
      <c r="K211" s="568">
        <v>0</v>
      </c>
      <c r="L211" s="569">
        <v>0</v>
      </c>
      <c r="M211" s="562"/>
    </row>
    <row r="212" spans="1:13" s="571" customFormat="1" ht="13.5">
      <c r="A212" s="379" t="s">
        <v>308</v>
      </c>
      <c r="B212" s="441"/>
      <c r="C212" s="563">
        <v>0</v>
      </c>
      <c r="D212" s="563">
        <v>0</v>
      </c>
      <c r="E212" s="393">
        <v>0</v>
      </c>
      <c r="F212" s="567">
        <v>0</v>
      </c>
      <c r="G212" s="568">
        <v>0</v>
      </c>
      <c r="H212" s="569">
        <v>0</v>
      </c>
      <c r="I212" s="570">
        <v>0</v>
      </c>
      <c r="J212" s="567">
        <v>0</v>
      </c>
      <c r="K212" s="568">
        <v>0</v>
      </c>
      <c r="L212" s="569">
        <v>0</v>
      </c>
      <c r="M212" s="562"/>
    </row>
    <row r="213" spans="1:13" s="571" customFormat="1" ht="13.5">
      <c r="A213" s="379">
        <v>0</v>
      </c>
      <c r="B213" s="441"/>
      <c r="C213" s="563"/>
      <c r="D213" s="563"/>
      <c r="E213" s="564"/>
      <c r="F213" s="565"/>
      <c r="G213" s="563"/>
      <c r="H213" s="564"/>
      <c r="I213" s="566"/>
      <c r="J213" s="565"/>
      <c r="K213" s="563"/>
      <c r="L213" s="564"/>
      <c r="M213" s="562"/>
    </row>
    <row r="214" spans="1:13" ht="13.5">
      <c r="A214" s="379">
        <v>0</v>
      </c>
      <c r="B214" s="441"/>
      <c r="C214" s="563"/>
      <c r="D214" s="563"/>
      <c r="E214" s="564"/>
      <c r="F214" s="565"/>
      <c r="G214" s="563"/>
      <c r="H214" s="564"/>
      <c r="I214" s="566"/>
      <c r="J214" s="565"/>
      <c r="K214" s="563"/>
      <c r="L214" s="564"/>
      <c r="M214" s="562"/>
    </row>
    <row r="215" spans="1:13" ht="13.5">
      <c r="A215" s="379">
        <v>0</v>
      </c>
      <c r="B215" s="441"/>
      <c r="C215" s="563"/>
      <c r="D215" s="563"/>
      <c r="E215" s="564"/>
      <c r="F215" s="565"/>
      <c r="G215" s="563"/>
      <c r="H215" s="564"/>
      <c r="I215" s="566"/>
      <c r="J215" s="565"/>
      <c r="K215" s="563"/>
      <c r="L215" s="564"/>
      <c r="M215" s="562"/>
    </row>
    <row r="216" spans="1:13" ht="13.5">
      <c r="A216" s="379">
        <v>0</v>
      </c>
      <c r="B216" s="441"/>
      <c r="C216" s="563"/>
      <c r="D216" s="563"/>
      <c r="E216" s="564"/>
      <c r="F216" s="565"/>
      <c r="G216" s="563"/>
      <c r="H216" s="564"/>
      <c r="I216" s="566"/>
      <c r="J216" s="565"/>
      <c r="K216" s="563"/>
      <c r="L216" s="564"/>
      <c r="M216" s="562"/>
    </row>
    <row r="217" spans="1:13" ht="13.5">
      <c r="A217" s="379">
        <v>0</v>
      </c>
      <c r="B217" s="441"/>
      <c r="C217" s="563"/>
      <c r="D217" s="563"/>
      <c r="E217" s="564"/>
      <c r="F217" s="565"/>
      <c r="G217" s="563"/>
      <c r="H217" s="564"/>
      <c r="I217" s="566"/>
      <c r="J217" s="565"/>
      <c r="K217" s="563"/>
      <c r="L217" s="564"/>
      <c r="M217" s="562"/>
    </row>
    <row r="218" spans="1:13" ht="13.5">
      <c r="A218" s="379">
        <v>0</v>
      </c>
      <c r="B218" s="441"/>
      <c r="C218" s="563"/>
      <c r="D218" s="563"/>
      <c r="E218" s="564"/>
      <c r="F218" s="565"/>
      <c r="G218" s="563"/>
      <c r="H218" s="564"/>
      <c r="I218" s="566"/>
      <c r="J218" s="565"/>
      <c r="K218" s="563"/>
      <c r="L218" s="564"/>
      <c r="M218" s="562"/>
    </row>
    <row r="219" spans="1:13" ht="13.5">
      <c r="A219" s="379" t="s">
        <v>272</v>
      </c>
      <c r="B219" s="545"/>
      <c r="C219" s="341">
        <v>0</v>
      </c>
      <c r="D219" s="341">
        <v>0</v>
      </c>
      <c r="E219" s="342">
        <v>0</v>
      </c>
      <c r="F219" s="343">
        <v>0</v>
      </c>
      <c r="G219" s="341">
        <v>0</v>
      </c>
      <c r="H219" s="342">
        <v>0</v>
      </c>
      <c r="I219" s="344">
        <v>0</v>
      </c>
      <c r="J219" s="343">
        <v>0</v>
      </c>
      <c r="K219" s="341">
        <v>0</v>
      </c>
      <c r="L219" s="342">
        <v>0</v>
      </c>
      <c r="M219" s="562"/>
    </row>
    <row r="220" spans="1:13" ht="13.5">
      <c r="A220" s="379" t="s">
        <v>202</v>
      </c>
      <c r="B220" s="441"/>
      <c r="C220" s="563">
        <v>0</v>
      </c>
      <c r="D220" s="563">
        <v>0</v>
      </c>
      <c r="E220" s="393">
        <v>0</v>
      </c>
      <c r="F220" s="567">
        <v>0</v>
      </c>
      <c r="G220" s="568">
        <v>0</v>
      </c>
      <c r="H220" s="569">
        <v>0</v>
      </c>
      <c r="I220" s="570">
        <v>0</v>
      </c>
      <c r="J220" s="567">
        <v>0</v>
      </c>
      <c r="K220" s="568">
        <v>0</v>
      </c>
      <c r="L220" s="569">
        <v>0</v>
      </c>
      <c r="M220" s="562"/>
    </row>
    <row r="221" spans="1:13" ht="13.5">
      <c r="A221" s="379" t="s">
        <v>309</v>
      </c>
      <c r="B221" s="441"/>
      <c r="C221" s="563">
        <v>0</v>
      </c>
      <c r="D221" s="563">
        <v>0</v>
      </c>
      <c r="E221" s="393">
        <v>0</v>
      </c>
      <c r="F221" s="567">
        <v>0</v>
      </c>
      <c r="G221" s="568">
        <v>0</v>
      </c>
      <c r="H221" s="569">
        <v>0</v>
      </c>
      <c r="I221" s="570">
        <v>0</v>
      </c>
      <c r="J221" s="567">
        <v>0</v>
      </c>
      <c r="K221" s="568">
        <v>0</v>
      </c>
      <c r="L221" s="569">
        <v>0</v>
      </c>
      <c r="M221" s="562"/>
    </row>
    <row r="222" spans="1:13" ht="13.5">
      <c r="A222" s="379" t="s">
        <v>310</v>
      </c>
      <c r="B222" s="441"/>
      <c r="C222" s="563">
        <v>0</v>
      </c>
      <c r="D222" s="563">
        <v>0</v>
      </c>
      <c r="E222" s="393">
        <v>0</v>
      </c>
      <c r="F222" s="567">
        <v>0</v>
      </c>
      <c r="G222" s="568">
        <v>0</v>
      </c>
      <c r="H222" s="569">
        <v>0</v>
      </c>
      <c r="I222" s="570">
        <v>0</v>
      </c>
      <c r="J222" s="567">
        <v>0</v>
      </c>
      <c r="K222" s="568">
        <v>0</v>
      </c>
      <c r="L222" s="569">
        <v>0</v>
      </c>
      <c r="M222" s="562"/>
    </row>
    <row r="223" spans="1:13" ht="13.5">
      <c r="A223" s="379" t="s">
        <v>311</v>
      </c>
      <c r="B223" s="441"/>
      <c r="C223" s="563">
        <v>0</v>
      </c>
      <c r="D223" s="563">
        <v>0</v>
      </c>
      <c r="E223" s="393">
        <v>0</v>
      </c>
      <c r="F223" s="567">
        <v>0</v>
      </c>
      <c r="G223" s="568">
        <v>0</v>
      </c>
      <c r="H223" s="569">
        <v>0</v>
      </c>
      <c r="I223" s="570">
        <v>0</v>
      </c>
      <c r="J223" s="567">
        <v>0</v>
      </c>
      <c r="K223" s="568">
        <v>0</v>
      </c>
      <c r="L223" s="569">
        <v>0</v>
      </c>
      <c r="M223" s="562"/>
    </row>
    <row r="224" spans="1:13" ht="13.5">
      <c r="A224" s="379" t="s">
        <v>312</v>
      </c>
      <c r="B224" s="441"/>
      <c r="C224" s="563">
        <v>0</v>
      </c>
      <c r="D224" s="563">
        <v>0</v>
      </c>
      <c r="E224" s="393">
        <v>0</v>
      </c>
      <c r="F224" s="567">
        <v>0</v>
      </c>
      <c r="G224" s="568">
        <v>0</v>
      </c>
      <c r="H224" s="569">
        <v>0</v>
      </c>
      <c r="I224" s="570">
        <v>0</v>
      </c>
      <c r="J224" s="567">
        <v>0</v>
      </c>
      <c r="K224" s="568">
        <v>0</v>
      </c>
      <c r="L224" s="569">
        <v>0</v>
      </c>
      <c r="M224" s="562"/>
    </row>
    <row r="225" spans="1:13" ht="13.5">
      <c r="A225" s="379">
        <v>0</v>
      </c>
      <c r="B225" s="441"/>
      <c r="C225" s="563"/>
      <c r="D225" s="563"/>
      <c r="E225" s="564"/>
      <c r="F225" s="565"/>
      <c r="G225" s="563"/>
      <c r="H225" s="564"/>
      <c r="I225" s="566"/>
      <c r="J225" s="565"/>
      <c r="K225" s="563"/>
      <c r="L225" s="564"/>
      <c r="M225" s="562"/>
    </row>
    <row r="226" spans="1:13" ht="13.5">
      <c r="A226" s="379">
        <v>0</v>
      </c>
      <c r="B226" s="441"/>
      <c r="C226" s="563"/>
      <c r="D226" s="563"/>
      <c r="E226" s="564"/>
      <c r="F226" s="565"/>
      <c r="G226" s="563"/>
      <c r="H226" s="564"/>
      <c r="I226" s="566"/>
      <c r="J226" s="565"/>
      <c r="K226" s="563"/>
      <c r="L226" s="564"/>
      <c r="M226" s="562"/>
    </row>
    <row r="227" spans="1:13" ht="13.5">
      <c r="A227" s="379">
        <v>0</v>
      </c>
      <c r="B227" s="441"/>
      <c r="C227" s="563"/>
      <c r="D227" s="563"/>
      <c r="E227" s="564"/>
      <c r="F227" s="565"/>
      <c r="G227" s="563"/>
      <c r="H227" s="564"/>
      <c r="I227" s="566"/>
      <c r="J227" s="565"/>
      <c r="K227" s="563"/>
      <c r="L227" s="564"/>
      <c r="M227" s="562"/>
    </row>
    <row r="228" spans="1:13" ht="13.5">
      <c r="A228" s="379">
        <v>0</v>
      </c>
      <c r="B228" s="441"/>
      <c r="C228" s="563"/>
      <c r="D228" s="563"/>
      <c r="E228" s="564"/>
      <c r="F228" s="565"/>
      <c r="G228" s="563"/>
      <c r="H228" s="564"/>
      <c r="I228" s="566"/>
      <c r="J228" s="565"/>
      <c r="K228" s="563"/>
      <c r="L228" s="564"/>
      <c r="M228" s="562"/>
    </row>
    <row r="229" spans="1:13" ht="13.5">
      <c r="A229" s="379">
        <v>0</v>
      </c>
      <c r="B229" s="441"/>
      <c r="C229" s="563"/>
      <c r="D229" s="563"/>
      <c r="E229" s="564"/>
      <c r="F229" s="565"/>
      <c r="G229" s="563"/>
      <c r="H229" s="564"/>
      <c r="I229" s="566"/>
      <c r="J229" s="565"/>
      <c r="K229" s="563"/>
      <c r="L229" s="564"/>
      <c r="M229" s="562"/>
    </row>
    <row r="230" spans="1:13">
      <c r="A230" s="379" t="s">
        <v>162</v>
      </c>
      <c r="B230" s="545"/>
      <c r="C230" s="341">
        <v>0</v>
      </c>
      <c r="D230" s="341">
        <v>0</v>
      </c>
      <c r="E230" s="342">
        <v>0</v>
      </c>
      <c r="F230" s="343">
        <v>0</v>
      </c>
      <c r="G230" s="341">
        <v>0</v>
      </c>
      <c r="H230" s="342">
        <v>0</v>
      </c>
      <c r="I230" s="344">
        <v>0</v>
      </c>
      <c r="J230" s="343">
        <v>0</v>
      </c>
      <c r="K230" s="341">
        <v>0</v>
      </c>
      <c r="L230" s="342">
        <v>0</v>
      </c>
      <c r="M230" s="24"/>
    </row>
    <row r="231" spans="1:13">
      <c r="A231" s="379" t="s">
        <v>313</v>
      </c>
      <c r="B231" s="441"/>
      <c r="C231" s="563">
        <v>0</v>
      </c>
      <c r="D231" s="563">
        <v>0</v>
      </c>
      <c r="E231" s="393">
        <v>0</v>
      </c>
      <c r="F231" s="567">
        <v>0</v>
      </c>
      <c r="G231" s="568">
        <v>0</v>
      </c>
      <c r="H231" s="569">
        <v>0</v>
      </c>
      <c r="I231" s="570">
        <v>0</v>
      </c>
      <c r="J231" s="567">
        <v>0</v>
      </c>
      <c r="K231" s="568">
        <v>0</v>
      </c>
      <c r="L231" s="569">
        <v>0</v>
      </c>
      <c r="M231" s="24"/>
    </row>
    <row r="232" spans="1:13">
      <c r="A232" s="379" t="s">
        <v>314</v>
      </c>
      <c r="B232" s="441"/>
      <c r="C232" s="563">
        <v>0</v>
      </c>
      <c r="D232" s="563">
        <v>0</v>
      </c>
      <c r="E232" s="393">
        <v>0</v>
      </c>
      <c r="F232" s="567">
        <v>0</v>
      </c>
      <c r="G232" s="568">
        <v>0</v>
      </c>
      <c r="H232" s="569">
        <v>0</v>
      </c>
      <c r="I232" s="570">
        <v>0</v>
      </c>
      <c r="J232" s="567">
        <v>0</v>
      </c>
      <c r="K232" s="568">
        <v>0</v>
      </c>
      <c r="L232" s="569">
        <v>0</v>
      </c>
      <c r="M232" s="24"/>
    </row>
    <row r="233" spans="1:13">
      <c r="A233" s="379">
        <v>0</v>
      </c>
      <c r="B233" s="441"/>
      <c r="C233" s="563"/>
      <c r="D233" s="563"/>
      <c r="E233" s="564"/>
      <c r="F233" s="565"/>
      <c r="G233" s="563"/>
      <c r="H233" s="564"/>
      <c r="I233" s="566"/>
      <c r="J233" s="565"/>
      <c r="K233" s="563"/>
      <c r="L233" s="564"/>
      <c r="M233" s="24"/>
    </row>
    <row r="234" spans="1:13">
      <c r="A234" s="379">
        <v>0</v>
      </c>
      <c r="B234" s="441"/>
      <c r="C234" s="563"/>
      <c r="D234" s="563"/>
      <c r="E234" s="564"/>
      <c r="F234" s="565"/>
      <c r="G234" s="563"/>
      <c r="H234" s="564"/>
      <c r="I234" s="566"/>
      <c r="J234" s="565"/>
      <c r="K234" s="563"/>
      <c r="L234" s="564"/>
      <c r="M234" s="24"/>
    </row>
    <row r="235" spans="1:13">
      <c r="A235" s="379">
        <v>0</v>
      </c>
      <c r="B235" s="441"/>
      <c r="C235" s="563"/>
      <c r="D235" s="563"/>
      <c r="E235" s="564"/>
      <c r="F235" s="565"/>
      <c r="G235" s="563"/>
      <c r="H235" s="564"/>
      <c r="I235" s="566"/>
      <c r="J235" s="565"/>
      <c r="K235" s="563"/>
      <c r="L235" s="564"/>
      <c r="M235" s="24"/>
    </row>
    <row r="236" spans="1:13">
      <c r="A236" s="379">
        <v>0</v>
      </c>
      <c r="B236" s="441"/>
      <c r="C236" s="563"/>
      <c r="D236" s="563"/>
      <c r="E236" s="564"/>
      <c r="F236" s="565"/>
      <c r="G236" s="563"/>
      <c r="H236" s="564"/>
      <c r="I236" s="566"/>
      <c r="J236" s="565"/>
      <c r="K236" s="563"/>
      <c r="L236" s="564"/>
      <c r="M236" s="24"/>
    </row>
    <row r="237" spans="1:13">
      <c r="A237" s="379">
        <v>0</v>
      </c>
      <c r="B237" s="441"/>
      <c r="C237" s="563"/>
      <c r="D237" s="563"/>
      <c r="E237" s="564"/>
      <c r="F237" s="565"/>
      <c r="G237" s="563"/>
      <c r="H237" s="564"/>
      <c r="I237" s="566"/>
      <c r="J237" s="565"/>
      <c r="K237" s="563"/>
      <c r="L237" s="564"/>
      <c r="M237" s="24"/>
    </row>
    <row r="238" spans="1:13">
      <c r="A238" s="379">
        <v>0</v>
      </c>
      <c r="B238" s="441"/>
      <c r="C238" s="563"/>
      <c r="D238" s="563"/>
      <c r="E238" s="564"/>
      <c r="F238" s="565"/>
      <c r="G238" s="563"/>
      <c r="H238" s="564"/>
      <c r="I238" s="566"/>
      <c r="J238" s="565"/>
      <c r="K238" s="563"/>
      <c r="L238" s="564"/>
      <c r="M238" s="24"/>
    </row>
    <row r="239" spans="1:13">
      <c r="A239" s="379">
        <v>0</v>
      </c>
      <c r="B239" s="441"/>
      <c r="C239" s="563"/>
      <c r="D239" s="563"/>
      <c r="E239" s="564"/>
      <c r="F239" s="565"/>
      <c r="G239" s="563"/>
      <c r="H239" s="564"/>
      <c r="I239" s="566"/>
      <c r="J239" s="565"/>
      <c r="K239" s="563"/>
      <c r="L239" s="564"/>
      <c r="M239" s="24"/>
    </row>
    <row r="240" spans="1:13">
      <c r="A240" s="379">
        <v>0</v>
      </c>
      <c r="B240" s="441"/>
      <c r="C240" s="563"/>
      <c r="D240" s="563"/>
      <c r="E240" s="564"/>
      <c r="F240" s="565"/>
      <c r="G240" s="563"/>
      <c r="H240" s="564"/>
      <c r="I240" s="566"/>
      <c r="J240" s="565"/>
      <c r="K240" s="563"/>
      <c r="L240" s="564"/>
      <c r="M240" s="24"/>
    </row>
    <row r="241" spans="1:13">
      <c r="A241" s="379" t="s">
        <v>273</v>
      </c>
      <c r="B241" s="545"/>
      <c r="C241" s="341">
        <v>0</v>
      </c>
      <c r="D241" s="341">
        <v>0</v>
      </c>
      <c r="E241" s="342">
        <v>0</v>
      </c>
      <c r="F241" s="343">
        <v>0</v>
      </c>
      <c r="G241" s="341">
        <v>0</v>
      </c>
      <c r="H241" s="342">
        <v>0</v>
      </c>
      <c r="I241" s="344">
        <v>0</v>
      </c>
      <c r="J241" s="343">
        <v>5150000</v>
      </c>
      <c r="K241" s="341">
        <v>0</v>
      </c>
      <c r="L241" s="342">
        <v>0</v>
      </c>
      <c r="M241" s="24"/>
    </row>
    <row r="242" spans="1:13">
      <c r="A242" s="379" t="s">
        <v>315</v>
      </c>
      <c r="B242" s="441"/>
      <c r="C242" s="563">
        <v>0</v>
      </c>
      <c r="D242" s="563">
        <v>0</v>
      </c>
      <c r="E242" s="393">
        <v>0</v>
      </c>
      <c r="F242" s="567">
        <v>0</v>
      </c>
      <c r="G242" s="568">
        <v>0</v>
      </c>
      <c r="H242" s="569">
        <v>0</v>
      </c>
      <c r="I242" s="570">
        <v>0</v>
      </c>
      <c r="J242" s="567">
        <v>2250000</v>
      </c>
      <c r="K242" s="568">
        <v>0</v>
      </c>
      <c r="L242" s="569">
        <v>0</v>
      </c>
      <c r="M242" s="24"/>
    </row>
    <row r="243" spans="1:13">
      <c r="A243" s="379" t="s">
        <v>316</v>
      </c>
      <c r="B243" s="441"/>
      <c r="C243" s="563">
        <v>0</v>
      </c>
      <c r="D243" s="563">
        <v>0</v>
      </c>
      <c r="E243" s="393">
        <v>0</v>
      </c>
      <c r="F243" s="567">
        <v>0</v>
      </c>
      <c r="G243" s="568">
        <v>0</v>
      </c>
      <c r="H243" s="569">
        <v>0</v>
      </c>
      <c r="I243" s="570">
        <v>0</v>
      </c>
      <c r="J243" s="567">
        <v>2900000</v>
      </c>
      <c r="K243" s="568">
        <v>0</v>
      </c>
      <c r="L243" s="569">
        <v>0</v>
      </c>
      <c r="M243" s="24"/>
    </row>
    <row r="244" spans="1:13">
      <c r="A244" s="379">
        <v>0</v>
      </c>
      <c r="B244" s="441"/>
      <c r="C244" s="563"/>
      <c r="D244" s="563"/>
      <c r="E244" s="564"/>
      <c r="F244" s="565"/>
      <c r="G244" s="563"/>
      <c r="H244" s="564"/>
      <c r="I244" s="566"/>
      <c r="J244" s="565"/>
      <c r="K244" s="563"/>
      <c r="L244" s="564"/>
      <c r="M244" s="24"/>
    </row>
    <row r="245" spans="1:13">
      <c r="A245" s="379">
        <v>0</v>
      </c>
      <c r="B245" s="441"/>
      <c r="C245" s="563"/>
      <c r="D245" s="563"/>
      <c r="E245" s="564"/>
      <c r="F245" s="565"/>
      <c r="G245" s="563"/>
      <c r="H245" s="564"/>
      <c r="I245" s="566"/>
      <c r="J245" s="565"/>
      <c r="K245" s="563"/>
      <c r="L245" s="564"/>
      <c r="M245" s="24"/>
    </row>
    <row r="246" spans="1:13">
      <c r="A246" s="379">
        <v>0</v>
      </c>
      <c r="B246" s="441"/>
      <c r="C246" s="563"/>
      <c r="D246" s="563"/>
      <c r="E246" s="564"/>
      <c r="F246" s="565"/>
      <c r="G246" s="563"/>
      <c r="H246" s="564"/>
      <c r="I246" s="566"/>
      <c r="J246" s="565"/>
      <c r="K246" s="563"/>
      <c r="L246" s="564"/>
      <c r="M246" s="24"/>
    </row>
    <row r="247" spans="1:13">
      <c r="A247" s="379">
        <v>0</v>
      </c>
      <c r="B247" s="441"/>
      <c r="C247" s="563"/>
      <c r="D247" s="563"/>
      <c r="E247" s="564"/>
      <c r="F247" s="565"/>
      <c r="G247" s="563"/>
      <c r="H247" s="564"/>
      <c r="I247" s="566"/>
      <c r="J247" s="565"/>
      <c r="K247" s="563"/>
      <c r="L247" s="564"/>
      <c r="M247" s="24"/>
    </row>
    <row r="248" spans="1:13">
      <c r="A248" s="379">
        <v>0</v>
      </c>
      <c r="B248" s="441"/>
      <c r="C248" s="563"/>
      <c r="D248" s="563"/>
      <c r="E248" s="564"/>
      <c r="F248" s="565"/>
      <c r="G248" s="563"/>
      <c r="H248" s="564"/>
      <c r="I248" s="566"/>
      <c r="J248" s="565"/>
      <c r="K248" s="563"/>
      <c r="L248" s="564"/>
      <c r="M248" s="24"/>
    </row>
    <row r="249" spans="1:13">
      <c r="A249" s="379">
        <v>0</v>
      </c>
      <c r="B249" s="441"/>
      <c r="C249" s="563"/>
      <c r="D249" s="563"/>
      <c r="E249" s="564"/>
      <c r="F249" s="565"/>
      <c r="G249" s="563"/>
      <c r="H249" s="564"/>
      <c r="I249" s="566"/>
      <c r="J249" s="565"/>
      <c r="K249" s="563"/>
      <c r="L249" s="564"/>
      <c r="M249" s="24"/>
    </row>
    <row r="250" spans="1:13">
      <c r="A250" s="379">
        <v>0</v>
      </c>
      <c r="B250" s="441"/>
      <c r="C250" s="563"/>
      <c r="D250" s="563"/>
      <c r="E250" s="564"/>
      <c r="F250" s="565"/>
      <c r="G250" s="563"/>
      <c r="H250" s="564"/>
      <c r="I250" s="566"/>
      <c r="J250" s="565"/>
      <c r="K250" s="563"/>
      <c r="L250" s="564"/>
      <c r="M250" s="24"/>
    </row>
    <row r="251" spans="1:13">
      <c r="A251" s="379">
        <v>0</v>
      </c>
      <c r="B251" s="441"/>
      <c r="C251" s="563"/>
      <c r="D251" s="563"/>
      <c r="E251" s="564"/>
      <c r="F251" s="565"/>
      <c r="G251" s="563"/>
      <c r="H251" s="564"/>
      <c r="I251" s="566"/>
      <c r="J251" s="565"/>
      <c r="K251" s="563"/>
      <c r="L251" s="564"/>
      <c r="M251" s="24"/>
    </row>
    <row r="252" spans="1:13">
      <c r="A252" s="379" t="s">
        <v>274</v>
      </c>
      <c r="B252" s="441"/>
      <c r="C252" s="341">
        <v>0</v>
      </c>
      <c r="D252" s="341">
        <v>0</v>
      </c>
      <c r="E252" s="342">
        <v>0</v>
      </c>
      <c r="F252" s="343">
        <v>0</v>
      </c>
      <c r="G252" s="341">
        <v>0</v>
      </c>
      <c r="H252" s="342">
        <v>0</v>
      </c>
      <c r="I252" s="344">
        <v>0</v>
      </c>
      <c r="J252" s="343">
        <v>0</v>
      </c>
      <c r="K252" s="341">
        <v>0</v>
      </c>
      <c r="L252" s="342">
        <v>0</v>
      </c>
      <c r="M252" s="24"/>
    </row>
    <row r="253" spans="1:13">
      <c r="A253" s="379" t="s">
        <v>90</v>
      </c>
      <c r="B253" s="441"/>
      <c r="C253" s="563">
        <v>0</v>
      </c>
      <c r="D253" s="563">
        <v>0</v>
      </c>
      <c r="E253" s="393">
        <v>0</v>
      </c>
      <c r="F253" s="567">
        <v>0</v>
      </c>
      <c r="G253" s="568">
        <v>0</v>
      </c>
      <c r="H253" s="569">
        <v>0</v>
      </c>
      <c r="I253" s="570">
        <v>0</v>
      </c>
      <c r="J253" s="567">
        <v>0</v>
      </c>
      <c r="K253" s="568">
        <v>0</v>
      </c>
      <c r="L253" s="569">
        <v>0</v>
      </c>
      <c r="M253" s="24"/>
    </row>
    <row r="254" spans="1:13">
      <c r="A254" s="379">
        <v>0</v>
      </c>
      <c r="B254" s="441"/>
      <c r="C254" s="563"/>
      <c r="D254" s="563"/>
      <c r="E254" s="566"/>
      <c r="F254" s="565"/>
      <c r="G254" s="563"/>
      <c r="H254" s="564"/>
      <c r="I254" s="566"/>
      <c r="J254" s="565"/>
      <c r="K254" s="563"/>
      <c r="L254" s="564"/>
      <c r="M254" s="24"/>
    </row>
    <row r="255" spans="1:13">
      <c r="A255" s="379">
        <v>0</v>
      </c>
      <c r="B255" s="441"/>
      <c r="C255" s="563"/>
      <c r="D255" s="563"/>
      <c r="E255" s="566"/>
      <c r="F255" s="565"/>
      <c r="G255" s="563"/>
      <c r="H255" s="564"/>
      <c r="I255" s="566"/>
      <c r="J255" s="565"/>
      <c r="K255" s="563"/>
      <c r="L255" s="564"/>
      <c r="M255" s="24"/>
    </row>
    <row r="256" spans="1:13">
      <c r="A256" s="379">
        <v>0</v>
      </c>
      <c r="B256" s="441"/>
      <c r="C256" s="563"/>
      <c r="D256" s="563"/>
      <c r="E256" s="566"/>
      <c r="F256" s="565"/>
      <c r="G256" s="563"/>
      <c r="H256" s="564"/>
      <c r="I256" s="566"/>
      <c r="J256" s="565"/>
      <c r="K256" s="563"/>
      <c r="L256" s="564"/>
      <c r="M256" s="24"/>
    </row>
    <row r="257" spans="1:13">
      <c r="A257" s="379">
        <v>0</v>
      </c>
      <c r="B257" s="441"/>
      <c r="C257" s="563"/>
      <c r="D257" s="563"/>
      <c r="E257" s="566"/>
      <c r="F257" s="565"/>
      <c r="G257" s="563"/>
      <c r="H257" s="564"/>
      <c r="I257" s="566"/>
      <c r="J257" s="565"/>
      <c r="K257" s="563"/>
      <c r="L257" s="564"/>
      <c r="M257" s="24"/>
    </row>
    <row r="258" spans="1:13">
      <c r="A258" s="379">
        <v>0</v>
      </c>
      <c r="B258" s="441"/>
      <c r="C258" s="563"/>
      <c r="D258" s="563"/>
      <c r="E258" s="566"/>
      <c r="F258" s="565"/>
      <c r="G258" s="563"/>
      <c r="H258" s="564"/>
      <c r="I258" s="566"/>
      <c r="J258" s="565"/>
      <c r="K258" s="563"/>
      <c r="L258" s="564"/>
      <c r="M258" s="24"/>
    </row>
    <row r="259" spans="1:13">
      <c r="A259" s="379">
        <v>0</v>
      </c>
      <c r="B259" s="441"/>
      <c r="C259" s="563"/>
      <c r="D259" s="563"/>
      <c r="E259" s="566"/>
      <c r="F259" s="565"/>
      <c r="G259" s="563"/>
      <c r="H259" s="564"/>
      <c r="I259" s="566"/>
      <c r="J259" s="565"/>
      <c r="K259" s="563"/>
      <c r="L259" s="564"/>
      <c r="M259" s="24"/>
    </row>
    <row r="260" spans="1:13">
      <c r="A260" s="379">
        <v>0</v>
      </c>
      <c r="B260" s="441"/>
      <c r="C260" s="563"/>
      <c r="D260" s="563"/>
      <c r="E260" s="566"/>
      <c r="F260" s="565"/>
      <c r="G260" s="563"/>
      <c r="H260" s="564"/>
      <c r="I260" s="566"/>
      <c r="J260" s="565"/>
      <c r="K260" s="563"/>
      <c r="L260" s="564"/>
      <c r="M260" s="24"/>
    </row>
    <row r="261" spans="1:13">
      <c r="A261" s="379">
        <v>0</v>
      </c>
      <c r="B261" s="441"/>
      <c r="C261" s="563"/>
      <c r="D261" s="563"/>
      <c r="E261" s="566"/>
      <c r="F261" s="565"/>
      <c r="G261" s="563"/>
      <c r="H261" s="564"/>
      <c r="I261" s="566"/>
      <c r="J261" s="565"/>
      <c r="K261" s="563"/>
      <c r="L261" s="564"/>
      <c r="M261" s="24"/>
    </row>
    <row r="262" spans="1:13">
      <c r="A262" s="379">
        <v>0</v>
      </c>
      <c r="B262" s="441"/>
      <c r="C262" s="563"/>
      <c r="D262" s="563"/>
      <c r="E262" s="566"/>
      <c r="F262" s="565"/>
      <c r="G262" s="563"/>
      <c r="H262" s="564"/>
      <c r="I262" s="566"/>
      <c r="J262" s="565"/>
      <c r="K262" s="563"/>
      <c r="L262" s="564"/>
      <c r="M262" s="24"/>
    </row>
    <row r="263" spans="1:13">
      <c r="A263" s="379" t="s">
        <v>275</v>
      </c>
      <c r="B263" s="441"/>
      <c r="C263" s="341">
        <v>0</v>
      </c>
      <c r="D263" s="341">
        <v>0</v>
      </c>
      <c r="E263" s="342">
        <v>0</v>
      </c>
      <c r="F263" s="343">
        <v>0</v>
      </c>
      <c r="G263" s="341">
        <v>0</v>
      </c>
      <c r="H263" s="342">
        <v>0</v>
      </c>
      <c r="I263" s="344">
        <v>0</v>
      </c>
      <c r="J263" s="343">
        <v>200000</v>
      </c>
      <c r="K263" s="341">
        <v>0</v>
      </c>
      <c r="L263" s="342">
        <v>0</v>
      </c>
      <c r="M263" s="24"/>
    </row>
    <row r="264" spans="1:13">
      <c r="A264" s="379" t="s">
        <v>91</v>
      </c>
      <c r="B264" s="441"/>
      <c r="C264" s="563">
        <v>0</v>
      </c>
      <c r="D264" s="563">
        <v>0</v>
      </c>
      <c r="E264" s="393">
        <v>0</v>
      </c>
      <c r="F264" s="567">
        <v>0</v>
      </c>
      <c r="G264" s="568">
        <v>0</v>
      </c>
      <c r="H264" s="569">
        <v>0</v>
      </c>
      <c r="I264" s="570">
        <v>0</v>
      </c>
      <c r="J264" s="567">
        <v>200000</v>
      </c>
      <c r="K264" s="568">
        <v>0</v>
      </c>
      <c r="L264" s="569">
        <v>0</v>
      </c>
      <c r="M264" s="24"/>
    </row>
    <row r="265" spans="1:13">
      <c r="A265" s="379">
        <v>0</v>
      </c>
      <c r="B265" s="441"/>
      <c r="C265" s="563"/>
      <c r="D265" s="563"/>
      <c r="E265" s="566"/>
      <c r="F265" s="565"/>
      <c r="G265" s="563"/>
      <c r="H265" s="564"/>
      <c r="I265" s="566"/>
      <c r="J265" s="565"/>
      <c r="K265" s="563"/>
      <c r="L265" s="564"/>
      <c r="M265" s="24"/>
    </row>
    <row r="266" spans="1:13">
      <c r="A266" s="379">
        <v>0</v>
      </c>
      <c r="B266" s="441"/>
      <c r="C266" s="563"/>
      <c r="D266" s="563"/>
      <c r="E266" s="566"/>
      <c r="F266" s="565"/>
      <c r="G266" s="563"/>
      <c r="H266" s="564"/>
      <c r="I266" s="566"/>
      <c r="J266" s="565"/>
      <c r="K266" s="563"/>
      <c r="L266" s="564"/>
      <c r="M266" s="24"/>
    </row>
    <row r="267" spans="1:13">
      <c r="A267" s="379">
        <v>0</v>
      </c>
      <c r="B267" s="441"/>
      <c r="C267" s="563"/>
      <c r="D267" s="563"/>
      <c r="E267" s="566"/>
      <c r="F267" s="565"/>
      <c r="G267" s="563"/>
      <c r="H267" s="564"/>
      <c r="I267" s="566"/>
      <c r="J267" s="565"/>
      <c r="K267" s="563"/>
      <c r="L267" s="564"/>
      <c r="M267" s="24"/>
    </row>
    <row r="268" spans="1:13">
      <c r="A268" s="379">
        <v>0</v>
      </c>
      <c r="B268" s="441"/>
      <c r="C268" s="563"/>
      <c r="D268" s="563"/>
      <c r="E268" s="566"/>
      <c r="F268" s="565"/>
      <c r="G268" s="563"/>
      <c r="H268" s="564"/>
      <c r="I268" s="566"/>
      <c r="J268" s="565"/>
      <c r="K268" s="563"/>
      <c r="L268" s="564"/>
      <c r="M268" s="24"/>
    </row>
    <row r="269" spans="1:13">
      <c r="A269" s="379">
        <v>0</v>
      </c>
      <c r="B269" s="441"/>
      <c r="C269" s="563"/>
      <c r="D269" s="563"/>
      <c r="E269" s="566"/>
      <c r="F269" s="565"/>
      <c r="G269" s="563"/>
      <c r="H269" s="564"/>
      <c r="I269" s="566"/>
      <c r="J269" s="565"/>
      <c r="K269" s="563"/>
      <c r="L269" s="564"/>
      <c r="M269" s="24"/>
    </row>
    <row r="270" spans="1:13">
      <c r="A270" s="379">
        <v>0</v>
      </c>
      <c r="B270" s="441"/>
      <c r="C270" s="563"/>
      <c r="D270" s="563"/>
      <c r="E270" s="566"/>
      <c r="F270" s="565"/>
      <c r="G270" s="563"/>
      <c r="H270" s="564"/>
      <c r="I270" s="566"/>
      <c r="J270" s="565"/>
      <c r="K270" s="563"/>
      <c r="L270" s="564"/>
      <c r="M270" s="24"/>
    </row>
    <row r="271" spans="1:13">
      <c r="A271" s="379">
        <v>0</v>
      </c>
      <c r="B271" s="441"/>
      <c r="C271" s="563"/>
      <c r="D271" s="563"/>
      <c r="E271" s="566"/>
      <c r="F271" s="565"/>
      <c r="G271" s="563"/>
      <c r="H271" s="564"/>
      <c r="I271" s="566"/>
      <c r="J271" s="565"/>
      <c r="K271" s="563"/>
      <c r="L271" s="564"/>
      <c r="M271" s="24"/>
    </row>
    <row r="272" spans="1:13">
      <c r="A272" s="379">
        <v>0</v>
      </c>
      <c r="B272" s="441"/>
      <c r="C272" s="563"/>
      <c r="D272" s="563"/>
      <c r="E272" s="566"/>
      <c r="F272" s="565"/>
      <c r="G272" s="563"/>
      <c r="H272" s="564"/>
      <c r="I272" s="566"/>
      <c r="J272" s="565"/>
      <c r="K272" s="563"/>
      <c r="L272" s="564"/>
      <c r="M272" s="24"/>
    </row>
    <row r="273" spans="1:13">
      <c r="A273" s="379">
        <v>0</v>
      </c>
      <c r="B273" s="441"/>
      <c r="C273" s="563"/>
      <c r="D273" s="563"/>
      <c r="E273" s="566"/>
      <c r="F273" s="565"/>
      <c r="G273" s="563"/>
      <c r="H273" s="564"/>
      <c r="I273" s="566"/>
      <c r="J273" s="565"/>
      <c r="K273" s="563"/>
      <c r="L273" s="564"/>
      <c r="M273" s="24"/>
    </row>
    <row r="274" spans="1:13">
      <c r="A274" s="379" t="s">
        <v>276</v>
      </c>
      <c r="B274" s="441"/>
      <c r="C274" s="341">
        <v>0</v>
      </c>
      <c r="D274" s="341">
        <v>0</v>
      </c>
      <c r="E274" s="342">
        <v>0</v>
      </c>
      <c r="F274" s="343">
        <v>0</v>
      </c>
      <c r="G274" s="341">
        <v>0</v>
      </c>
      <c r="H274" s="342">
        <v>0</v>
      </c>
      <c r="I274" s="344">
        <v>0</v>
      </c>
      <c r="J274" s="343">
        <v>2950000</v>
      </c>
      <c r="K274" s="341">
        <v>0</v>
      </c>
      <c r="L274" s="342">
        <v>0</v>
      </c>
      <c r="M274" s="24"/>
    </row>
    <row r="275" spans="1:13">
      <c r="A275" s="379" t="s">
        <v>317</v>
      </c>
      <c r="B275" s="441"/>
      <c r="C275" s="563">
        <v>0</v>
      </c>
      <c r="D275" s="563">
        <v>0</v>
      </c>
      <c r="E275" s="393">
        <v>0</v>
      </c>
      <c r="F275" s="567">
        <v>0</v>
      </c>
      <c r="G275" s="568">
        <v>0</v>
      </c>
      <c r="H275" s="569">
        <v>0</v>
      </c>
      <c r="I275" s="570">
        <v>0</v>
      </c>
      <c r="J275" s="567">
        <v>2950000</v>
      </c>
      <c r="K275" s="568">
        <v>0</v>
      </c>
      <c r="L275" s="569">
        <v>0</v>
      </c>
      <c r="M275" s="24"/>
    </row>
    <row r="276" spans="1:13">
      <c r="A276" s="379">
        <v>0</v>
      </c>
      <c r="B276" s="441"/>
      <c r="C276" s="563"/>
      <c r="D276" s="563"/>
      <c r="E276" s="566"/>
      <c r="F276" s="565"/>
      <c r="G276" s="563"/>
      <c r="H276" s="564"/>
      <c r="I276" s="566"/>
      <c r="J276" s="565"/>
      <c r="K276" s="563"/>
      <c r="L276" s="564"/>
      <c r="M276" s="24"/>
    </row>
    <row r="277" spans="1:13">
      <c r="A277" s="379">
        <v>0</v>
      </c>
      <c r="B277" s="441"/>
      <c r="C277" s="563"/>
      <c r="D277" s="563"/>
      <c r="E277" s="566"/>
      <c r="F277" s="565"/>
      <c r="G277" s="563"/>
      <c r="H277" s="564"/>
      <c r="I277" s="566"/>
      <c r="J277" s="565"/>
      <c r="K277" s="563"/>
      <c r="L277" s="564"/>
      <c r="M277" s="24"/>
    </row>
    <row r="278" spans="1:13">
      <c r="A278" s="379">
        <v>0</v>
      </c>
      <c r="B278" s="441"/>
      <c r="C278" s="563"/>
      <c r="D278" s="563"/>
      <c r="E278" s="566"/>
      <c r="F278" s="565"/>
      <c r="G278" s="563"/>
      <c r="H278" s="564"/>
      <c r="I278" s="566"/>
      <c r="J278" s="565"/>
      <c r="K278" s="563"/>
      <c r="L278" s="564"/>
      <c r="M278" s="24"/>
    </row>
    <row r="279" spans="1:13">
      <c r="A279" s="379">
        <v>0</v>
      </c>
      <c r="B279" s="441"/>
      <c r="C279" s="563"/>
      <c r="D279" s="563"/>
      <c r="E279" s="566"/>
      <c r="F279" s="565"/>
      <c r="G279" s="563"/>
      <c r="H279" s="564"/>
      <c r="I279" s="566"/>
      <c r="J279" s="565"/>
      <c r="K279" s="563"/>
      <c r="L279" s="564"/>
      <c r="M279" s="24"/>
    </row>
    <row r="280" spans="1:13">
      <c r="A280" s="379">
        <v>0</v>
      </c>
      <c r="B280" s="441"/>
      <c r="C280" s="563"/>
      <c r="D280" s="563"/>
      <c r="E280" s="566"/>
      <c r="F280" s="565"/>
      <c r="G280" s="563"/>
      <c r="H280" s="564"/>
      <c r="I280" s="566"/>
      <c r="J280" s="565"/>
      <c r="K280" s="563"/>
      <c r="L280" s="564"/>
      <c r="M280" s="24"/>
    </row>
    <row r="281" spans="1:13">
      <c r="A281" s="379">
        <v>0</v>
      </c>
      <c r="B281" s="441"/>
      <c r="C281" s="563"/>
      <c r="D281" s="563"/>
      <c r="E281" s="566"/>
      <c r="F281" s="565"/>
      <c r="G281" s="563"/>
      <c r="H281" s="564"/>
      <c r="I281" s="566"/>
      <c r="J281" s="565"/>
      <c r="K281" s="563"/>
      <c r="L281" s="564"/>
      <c r="M281" s="24"/>
    </row>
    <row r="282" spans="1:13">
      <c r="A282" s="379">
        <v>0</v>
      </c>
      <c r="B282" s="441"/>
      <c r="C282" s="563"/>
      <c r="D282" s="563"/>
      <c r="E282" s="566"/>
      <c r="F282" s="565"/>
      <c r="G282" s="563"/>
      <c r="H282" s="564"/>
      <c r="I282" s="566"/>
      <c r="J282" s="565"/>
      <c r="K282" s="563"/>
      <c r="L282" s="564"/>
      <c r="M282" s="24"/>
    </row>
    <row r="283" spans="1:13">
      <c r="A283" s="379">
        <v>0</v>
      </c>
      <c r="B283" s="441"/>
      <c r="C283" s="563"/>
      <c r="D283" s="563"/>
      <c r="E283" s="566"/>
      <c r="F283" s="565"/>
      <c r="G283" s="563"/>
      <c r="H283" s="564"/>
      <c r="I283" s="566"/>
      <c r="J283" s="565"/>
      <c r="K283" s="563"/>
      <c r="L283" s="564"/>
      <c r="M283" s="24"/>
    </row>
    <row r="284" spans="1:13">
      <c r="A284" s="379">
        <v>0</v>
      </c>
      <c r="B284" s="441"/>
      <c r="C284" s="563"/>
      <c r="D284" s="563"/>
      <c r="E284" s="566"/>
      <c r="F284" s="565"/>
      <c r="G284" s="563"/>
      <c r="H284" s="564"/>
      <c r="I284" s="566"/>
      <c r="J284" s="565"/>
      <c r="K284" s="563"/>
      <c r="L284" s="564"/>
      <c r="M284" s="24"/>
    </row>
    <row r="285" spans="1:13">
      <c r="A285" s="379" t="s">
        <v>277</v>
      </c>
      <c r="B285" s="441"/>
      <c r="C285" s="341">
        <v>0</v>
      </c>
      <c r="D285" s="341">
        <v>0</v>
      </c>
      <c r="E285" s="342">
        <v>0</v>
      </c>
      <c r="F285" s="343">
        <v>0</v>
      </c>
      <c r="G285" s="341">
        <v>0</v>
      </c>
      <c r="H285" s="342">
        <v>0</v>
      </c>
      <c r="I285" s="344">
        <v>0</v>
      </c>
      <c r="J285" s="343">
        <v>0</v>
      </c>
      <c r="K285" s="341">
        <v>0</v>
      </c>
      <c r="L285" s="342">
        <v>0</v>
      </c>
      <c r="M285" s="24"/>
    </row>
    <row r="286" spans="1:13">
      <c r="A286" s="379" t="s">
        <v>144</v>
      </c>
      <c r="B286" s="441"/>
      <c r="C286" s="563">
        <v>0</v>
      </c>
      <c r="D286" s="563">
        <v>0</v>
      </c>
      <c r="E286" s="393">
        <v>0</v>
      </c>
      <c r="F286" s="567">
        <v>0</v>
      </c>
      <c r="G286" s="568">
        <v>0</v>
      </c>
      <c r="H286" s="569">
        <v>0</v>
      </c>
      <c r="I286" s="570">
        <v>0</v>
      </c>
      <c r="J286" s="567">
        <v>0</v>
      </c>
      <c r="K286" s="568">
        <v>0</v>
      </c>
      <c r="L286" s="569">
        <v>0</v>
      </c>
      <c r="M286" s="24"/>
    </row>
    <row r="287" spans="1:13">
      <c r="A287" s="379">
        <v>0</v>
      </c>
      <c r="B287" s="441"/>
      <c r="C287" s="563"/>
      <c r="D287" s="563"/>
      <c r="E287" s="566"/>
      <c r="F287" s="565"/>
      <c r="G287" s="563"/>
      <c r="H287" s="564"/>
      <c r="I287" s="566"/>
      <c r="J287" s="565"/>
      <c r="K287" s="563"/>
      <c r="L287" s="564"/>
      <c r="M287" s="24"/>
    </row>
    <row r="288" spans="1:13">
      <c r="A288" s="379">
        <v>0</v>
      </c>
      <c r="B288" s="441"/>
      <c r="C288" s="563"/>
      <c r="D288" s="563"/>
      <c r="E288" s="566"/>
      <c r="F288" s="565"/>
      <c r="G288" s="563"/>
      <c r="H288" s="564"/>
      <c r="I288" s="566"/>
      <c r="J288" s="565"/>
      <c r="K288" s="563"/>
      <c r="L288" s="564"/>
      <c r="M288" s="24"/>
    </row>
    <row r="289" spans="1:13">
      <c r="A289" s="379">
        <v>0</v>
      </c>
      <c r="B289" s="441"/>
      <c r="C289" s="563"/>
      <c r="D289" s="563"/>
      <c r="E289" s="566"/>
      <c r="F289" s="565"/>
      <c r="G289" s="563"/>
      <c r="H289" s="564"/>
      <c r="I289" s="566"/>
      <c r="J289" s="565"/>
      <c r="K289" s="563"/>
      <c r="L289" s="564"/>
      <c r="M289" s="24"/>
    </row>
    <row r="290" spans="1:13">
      <c r="A290" s="379">
        <v>0</v>
      </c>
      <c r="B290" s="441"/>
      <c r="C290" s="563"/>
      <c r="D290" s="563"/>
      <c r="E290" s="566"/>
      <c r="F290" s="565"/>
      <c r="G290" s="563"/>
      <c r="H290" s="564"/>
      <c r="I290" s="566"/>
      <c r="J290" s="565"/>
      <c r="K290" s="563"/>
      <c r="L290" s="564"/>
      <c r="M290" s="24"/>
    </row>
    <row r="291" spans="1:13">
      <c r="A291" s="379">
        <v>0</v>
      </c>
      <c r="B291" s="441"/>
      <c r="C291" s="563"/>
      <c r="D291" s="563"/>
      <c r="E291" s="566"/>
      <c r="F291" s="565"/>
      <c r="G291" s="563"/>
      <c r="H291" s="564"/>
      <c r="I291" s="566"/>
      <c r="J291" s="565"/>
      <c r="K291" s="563"/>
      <c r="L291" s="564"/>
      <c r="M291" s="24"/>
    </row>
    <row r="292" spans="1:13">
      <c r="A292" s="379">
        <v>0</v>
      </c>
      <c r="B292" s="441"/>
      <c r="C292" s="563"/>
      <c r="D292" s="563"/>
      <c r="E292" s="566"/>
      <c r="F292" s="565"/>
      <c r="G292" s="563"/>
      <c r="H292" s="564"/>
      <c r="I292" s="566"/>
      <c r="J292" s="565"/>
      <c r="K292" s="563"/>
      <c r="L292" s="564"/>
      <c r="M292" s="24"/>
    </row>
    <row r="293" spans="1:13">
      <c r="A293" s="379">
        <v>0</v>
      </c>
      <c r="B293" s="441"/>
      <c r="C293" s="563"/>
      <c r="D293" s="563"/>
      <c r="E293" s="566"/>
      <c r="F293" s="565"/>
      <c r="G293" s="563"/>
      <c r="H293" s="564"/>
      <c r="I293" s="566"/>
      <c r="J293" s="565"/>
      <c r="K293" s="563"/>
      <c r="L293" s="564"/>
      <c r="M293" s="24"/>
    </row>
    <row r="294" spans="1:13">
      <c r="A294" s="379">
        <v>0</v>
      </c>
      <c r="B294" s="441"/>
      <c r="C294" s="563"/>
      <c r="D294" s="563"/>
      <c r="E294" s="566"/>
      <c r="F294" s="565"/>
      <c r="G294" s="563"/>
      <c r="H294" s="564"/>
      <c r="I294" s="566"/>
      <c r="J294" s="565"/>
      <c r="K294" s="563"/>
      <c r="L294" s="564"/>
      <c r="M294" s="24"/>
    </row>
    <row r="295" spans="1:13">
      <c r="A295" s="379">
        <v>0</v>
      </c>
      <c r="B295" s="441"/>
      <c r="C295" s="563"/>
      <c r="D295" s="563"/>
      <c r="E295" s="566"/>
      <c r="F295" s="565"/>
      <c r="G295" s="563"/>
      <c r="H295" s="564"/>
      <c r="I295" s="566"/>
      <c r="J295" s="565"/>
      <c r="K295" s="563"/>
      <c r="L295" s="564"/>
      <c r="M295" s="24"/>
    </row>
    <row r="296" spans="1:13">
      <c r="A296" s="379" t="s">
        <v>278</v>
      </c>
      <c r="B296" s="441"/>
      <c r="C296" s="341">
        <v>0</v>
      </c>
      <c r="D296" s="341">
        <v>0</v>
      </c>
      <c r="E296" s="342">
        <v>0</v>
      </c>
      <c r="F296" s="343">
        <v>0</v>
      </c>
      <c r="G296" s="341">
        <v>0</v>
      </c>
      <c r="H296" s="342">
        <v>0</v>
      </c>
      <c r="I296" s="344">
        <v>0</v>
      </c>
      <c r="J296" s="343">
        <v>0</v>
      </c>
      <c r="K296" s="341">
        <v>0</v>
      </c>
      <c r="L296" s="342">
        <v>0</v>
      </c>
      <c r="M296" s="24"/>
    </row>
    <row r="297" spans="1:13">
      <c r="A297" s="379" t="s">
        <v>318</v>
      </c>
      <c r="B297" s="441"/>
      <c r="C297" s="563">
        <v>0</v>
      </c>
      <c r="D297" s="563">
        <v>0</v>
      </c>
      <c r="E297" s="393">
        <v>0</v>
      </c>
      <c r="F297" s="567">
        <v>0</v>
      </c>
      <c r="G297" s="568">
        <v>0</v>
      </c>
      <c r="H297" s="569">
        <v>0</v>
      </c>
      <c r="I297" s="570">
        <v>0</v>
      </c>
      <c r="J297" s="567">
        <v>0</v>
      </c>
      <c r="K297" s="568">
        <v>0</v>
      </c>
      <c r="L297" s="569">
        <v>0</v>
      </c>
      <c r="M297" s="24"/>
    </row>
    <row r="298" spans="1:13">
      <c r="A298" s="379">
        <v>0</v>
      </c>
      <c r="B298" s="441"/>
      <c r="C298" s="563"/>
      <c r="D298" s="563"/>
      <c r="E298" s="566"/>
      <c r="F298" s="565"/>
      <c r="G298" s="563"/>
      <c r="H298" s="564"/>
      <c r="I298" s="566"/>
      <c r="J298" s="565"/>
      <c r="K298" s="563"/>
      <c r="L298" s="564"/>
      <c r="M298" s="24"/>
    </row>
    <row r="299" spans="1:13">
      <c r="A299" s="379">
        <v>0</v>
      </c>
      <c r="B299" s="441"/>
      <c r="C299" s="563"/>
      <c r="D299" s="563"/>
      <c r="E299" s="566"/>
      <c r="F299" s="565"/>
      <c r="G299" s="563"/>
      <c r="H299" s="564"/>
      <c r="I299" s="566"/>
      <c r="J299" s="565"/>
      <c r="K299" s="563"/>
      <c r="L299" s="564"/>
      <c r="M299" s="24"/>
    </row>
    <row r="300" spans="1:13">
      <c r="A300" s="379">
        <v>0</v>
      </c>
      <c r="B300" s="441"/>
      <c r="C300" s="563"/>
      <c r="D300" s="563"/>
      <c r="E300" s="566"/>
      <c r="F300" s="565"/>
      <c r="G300" s="563"/>
      <c r="H300" s="564"/>
      <c r="I300" s="566"/>
      <c r="J300" s="565"/>
      <c r="K300" s="563"/>
      <c r="L300" s="564"/>
      <c r="M300" s="24"/>
    </row>
    <row r="301" spans="1:13">
      <c r="A301" s="379">
        <v>0</v>
      </c>
      <c r="B301" s="441"/>
      <c r="C301" s="563"/>
      <c r="D301" s="563"/>
      <c r="E301" s="566"/>
      <c r="F301" s="565"/>
      <c r="G301" s="563"/>
      <c r="H301" s="564"/>
      <c r="I301" s="566"/>
      <c r="J301" s="565"/>
      <c r="K301" s="563"/>
      <c r="L301" s="564"/>
      <c r="M301" s="24"/>
    </row>
    <row r="302" spans="1:13">
      <c r="A302" s="379">
        <v>0</v>
      </c>
      <c r="B302" s="441"/>
      <c r="C302" s="563"/>
      <c r="D302" s="563"/>
      <c r="E302" s="566"/>
      <c r="F302" s="565"/>
      <c r="G302" s="563"/>
      <c r="H302" s="564"/>
      <c r="I302" s="566"/>
      <c r="J302" s="565"/>
      <c r="K302" s="563"/>
      <c r="L302" s="564"/>
      <c r="M302" s="24"/>
    </row>
    <row r="303" spans="1:13">
      <c r="A303" s="379">
        <v>0</v>
      </c>
      <c r="B303" s="441"/>
      <c r="C303" s="563"/>
      <c r="D303" s="563"/>
      <c r="E303" s="566"/>
      <c r="F303" s="565"/>
      <c r="G303" s="563"/>
      <c r="H303" s="564"/>
      <c r="I303" s="566"/>
      <c r="J303" s="565"/>
      <c r="K303" s="563"/>
      <c r="L303" s="564"/>
      <c r="M303" s="24"/>
    </row>
    <row r="304" spans="1:13">
      <c r="A304" s="379">
        <v>0</v>
      </c>
      <c r="B304" s="441"/>
      <c r="C304" s="563"/>
      <c r="D304" s="563"/>
      <c r="E304" s="566"/>
      <c r="F304" s="565"/>
      <c r="G304" s="563"/>
      <c r="H304" s="564"/>
      <c r="I304" s="566"/>
      <c r="J304" s="565"/>
      <c r="K304" s="563"/>
      <c r="L304" s="564"/>
      <c r="M304" s="24"/>
    </row>
    <row r="305" spans="1:13">
      <c r="A305" s="379">
        <v>0</v>
      </c>
      <c r="B305" s="441"/>
      <c r="C305" s="563"/>
      <c r="D305" s="563"/>
      <c r="E305" s="566"/>
      <c r="F305" s="565"/>
      <c r="G305" s="563"/>
      <c r="H305" s="564"/>
      <c r="I305" s="566"/>
      <c r="J305" s="565"/>
      <c r="K305" s="563"/>
      <c r="L305" s="564"/>
      <c r="M305" s="24"/>
    </row>
    <row r="306" spans="1:13">
      <c r="A306" s="379">
        <v>0</v>
      </c>
      <c r="B306" s="441"/>
      <c r="C306" s="563"/>
      <c r="D306" s="563"/>
      <c r="E306" s="566"/>
      <c r="F306" s="565"/>
      <c r="G306" s="563"/>
      <c r="H306" s="564"/>
      <c r="I306" s="566"/>
      <c r="J306" s="565"/>
      <c r="K306" s="563"/>
      <c r="L306" s="564"/>
      <c r="M306" s="24"/>
    </row>
    <row r="307" spans="1:13">
      <c r="A307" s="379" t="s">
        <v>279</v>
      </c>
      <c r="B307" s="441"/>
      <c r="C307" s="341">
        <v>0</v>
      </c>
      <c r="D307" s="341">
        <v>0</v>
      </c>
      <c r="E307" s="342">
        <v>0</v>
      </c>
      <c r="F307" s="343">
        <v>0</v>
      </c>
      <c r="G307" s="341">
        <v>0</v>
      </c>
      <c r="H307" s="342">
        <v>0</v>
      </c>
      <c r="I307" s="344">
        <v>0</v>
      </c>
      <c r="J307" s="343">
        <v>0</v>
      </c>
      <c r="K307" s="341">
        <v>0</v>
      </c>
      <c r="L307" s="342">
        <v>0</v>
      </c>
      <c r="M307" s="24"/>
    </row>
    <row r="308" spans="1:13">
      <c r="A308" s="379" t="s">
        <v>319</v>
      </c>
      <c r="B308" s="441"/>
      <c r="C308" s="563">
        <v>0</v>
      </c>
      <c r="D308" s="563">
        <v>0</v>
      </c>
      <c r="E308" s="393">
        <v>0</v>
      </c>
      <c r="F308" s="567">
        <v>0</v>
      </c>
      <c r="G308" s="568">
        <v>0</v>
      </c>
      <c r="H308" s="569">
        <v>0</v>
      </c>
      <c r="I308" s="570">
        <v>0</v>
      </c>
      <c r="J308" s="567">
        <v>0</v>
      </c>
      <c r="K308" s="568">
        <v>0</v>
      </c>
      <c r="L308" s="569">
        <v>0</v>
      </c>
      <c r="M308" s="24"/>
    </row>
    <row r="309" spans="1:13">
      <c r="A309" s="379" t="s">
        <v>320</v>
      </c>
      <c r="B309" s="441"/>
      <c r="C309" s="563">
        <v>0</v>
      </c>
      <c r="D309" s="563">
        <v>0</v>
      </c>
      <c r="E309" s="393">
        <v>0</v>
      </c>
      <c r="F309" s="567">
        <v>0</v>
      </c>
      <c r="G309" s="568">
        <v>0</v>
      </c>
      <c r="H309" s="569">
        <v>0</v>
      </c>
      <c r="I309" s="570">
        <v>0</v>
      </c>
      <c r="J309" s="567">
        <v>0</v>
      </c>
      <c r="K309" s="568">
        <v>0</v>
      </c>
      <c r="L309" s="569">
        <v>0</v>
      </c>
      <c r="M309" s="24"/>
    </row>
    <row r="310" spans="1:13">
      <c r="A310" s="379">
        <v>0</v>
      </c>
      <c r="B310" s="441"/>
      <c r="C310" s="563"/>
      <c r="D310" s="563"/>
      <c r="E310" s="566"/>
      <c r="F310" s="565"/>
      <c r="G310" s="563"/>
      <c r="H310" s="564"/>
      <c r="I310" s="566"/>
      <c r="J310" s="565"/>
      <c r="K310" s="563"/>
      <c r="L310" s="564"/>
      <c r="M310" s="24"/>
    </row>
    <row r="311" spans="1:13">
      <c r="A311" s="379">
        <v>0</v>
      </c>
      <c r="B311" s="441"/>
      <c r="C311" s="563"/>
      <c r="D311" s="563"/>
      <c r="E311" s="566"/>
      <c r="F311" s="565"/>
      <c r="G311" s="563"/>
      <c r="H311" s="564"/>
      <c r="I311" s="566"/>
      <c r="J311" s="565"/>
      <c r="K311" s="563"/>
      <c r="L311" s="564"/>
      <c r="M311" s="24"/>
    </row>
    <row r="312" spans="1:13">
      <c r="A312" s="379">
        <v>0</v>
      </c>
      <c r="B312" s="441"/>
      <c r="C312" s="563"/>
      <c r="D312" s="563"/>
      <c r="E312" s="566"/>
      <c r="F312" s="565"/>
      <c r="G312" s="563"/>
      <c r="H312" s="564"/>
      <c r="I312" s="566"/>
      <c r="J312" s="565"/>
      <c r="K312" s="563"/>
      <c r="L312" s="564"/>
      <c r="M312" s="24"/>
    </row>
    <row r="313" spans="1:13">
      <c r="A313" s="379">
        <v>0</v>
      </c>
      <c r="B313" s="441"/>
      <c r="C313" s="563"/>
      <c r="D313" s="563"/>
      <c r="E313" s="566"/>
      <c r="F313" s="565"/>
      <c r="G313" s="563"/>
      <c r="H313" s="564"/>
      <c r="I313" s="566"/>
      <c r="J313" s="565"/>
      <c r="K313" s="563"/>
      <c r="L313" s="564"/>
      <c r="M313" s="24"/>
    </row>
    <row r="314" spans="1:13">
      <c r="A314" s="379">
        <v>0</v>
      </c>
      <c r="B314" s="441"/>
      <c r="C314" s="563"/>
      <c r="D314" s="563"/>
      <c r="E314" s="566"/>
      <c r="F314" s="565"/>
      <c r="G314" s="563"/>
      <c r="H314" s="564"/>
      <c r="I314" s="566"/>
      <c r="J314" s="565"/>
      <c r="K314" s="563"/>
      <c r="L314" s="564"/>
      <c r="M314" s="24"/>
    </row>
    <row r="315" spans="1:13">
      <c r="A315" s="379">
        <v>0</v>
      </c>
      <c r="B315" s="441"/>
      <c r="C315" s="563"/>
      <c r="D315" s="563"/>
      <c r="E315" s="566"/>
      <c r="F315" s="565"/>
      <c r="G315" s="563"/>
      <c r="H315" s="564"/>
      <c r="I315" s="566"/>
      <c r="J315" s="565"/>
      <c r="K315" s="563"/>
      <c r="L315" s="564"/>
      <c r="M315" s="24"/>
    </row>
    <row r="316" spans="1:13">
      <c r="A316" s="379">
        <v>0</v>
      </c>
      <c r="B316" s="441"/>
      <c r="C316" s="563"/>
      <c r="D316" s="563"/>
      <c r="E316" s="566"/>
      <c r="F316" s="565"/>
      <c r="G316" s="563"/>
      <c r="H316" s="564"/>
      <c r="I316" s="566"/>
      <c r="J316" s="565"/>
      <c r="K316" s="563"/>
      <c r="L316" s="564"/>
      <c r="M316" s="24"/>
    </row>
    <row r="317" spans="1:13">
      <c r="A317" s="379">
        <v>0</v>
      </c>
      <c r="B317" s="441"/>
      <c r="C317" s="563"/>
      <c r="D317" s="563"/>
      <c r="E317" s="566"/>
      <c r="F317" s="565"/>
      <c r="G317" s="563"/>
      <c r="H317" s="564"/>
      <c r="I317" s="566"/>
      <c r="J317" s="565"/>
      <c r="K317" s="563"/>
      <c r="L317" s="564"/>
      <c r="M317" s="24"/>
    </row>
    <row r="318" spans="1:13">
      <c r="A318" s="379" t="s">
        <v>170</v>
      </c>
      <c r="B318" s="441"/>
      <c r="C318" s="341">
        <v>0</v>
      </c>
      <c r="D318" s="341">
        <v>0</v>
      </c>
      <c r="E318" s="342">
        <v>0</v>
      </c>
      <c r="F318" s="343">
        <v>0</v>
      </c>
      <c r="G318" s="341">
        <v>0</v>
      </c>
      <c r="H318" s="342">
        <v>0</v>
      </c>
      <c r="I318" s="344">
        <v>0</v>
      </c>
      <c r="J318" s="343">
        <v>0</v>
      </c>
      <c r="K318" s="341">
        <v>0</v>
      </c>
      <c r="L318" s="342">
        <v>0</v>
      </c>
      <c r="M318" s="24"/>
    </row>
    <row r="319" spans="1:13">
      <c r="A319" s="379" t="s">
        <v>217</v>
      </c>
      <c r="B319" s="441"/>
      <c r="C319" s="563"/>
      <c r="D319" s="563"/>
      <c r="E319" s="566"/>
      <c r="F319" s="565"/>
      <c r="G319" s="563"/>
      <c r="H319" s="564"/>
      <c r="I319" s="566"/>
      <c r="J319" s="565"/>
      <c r="K319" s="563"/>
      <c r="L319" s="564"/>
      <c r="M319" s="24"/>
    </row>
    <row r="320" spans="1:13">
      <c r="A320" s="379">
        <v>0</v>
      </c>
      <c r="B320" s="441"/>
      <c r="C320" s="563"/>
      <c r="D320" s="563"/>
      <c r="E320" s="566"/>
      <c r="F320" s="565"/>
      <c r="G320" s="563"/>
      <c r="H320" s="564"/>
      <c r="I320" s="566"/>
      <c r="J320" s="565"/>
      <c r="K320" s="563"/>
      <c r="L320" s="564"/>
      <c r="M320" s="24"/>
    </row>
    <row r="321" spans="1:13">
      <c r="A321" s="379">
        <v>0</v>
      </c>
      <c r="B321" s="441"/>
      <c r="C321" s="563"/>
      <c r="D321" s="563"/>
      <c r="E321" s="566"/>
      <c r="F321" s="565"/>
      <c r="G321" s="563"/>
      <c r="H321" s="564"/>
      <c r="I321" s="566"/>
      <c r="J321" s="565"/>
      <c r="K321" s="563"/>
      <c r="L321" s="564"/>
      <c r="M321" s="24"/>
    </row>
    <row r="322" spans="1:13">
      <c r="A322" s="379">
        <v>0</v>
      </c>
      <c r="B322" s="441"/>
      <c r="C322" s="563"/>
      <c r="D322" s="563"/>
      <c r="E322" s="566"/>
      <c r="F322" s="565"/>
      <c r="G322" s="563"/>
      <c r="H322" s="564"/>
      <c r="I322" s="566"/>
      <c r="J322" s="565"/>
      <c r="K322" s="563"/>
      <c r="L322" s="564"/>
      <c r="M322" s="24"/>
    </row>
    <row r="323" spans="1:13">
      <c r="A323" s="379">
        <v>0</v>
      </c>
      <c r="B323" s="441"/>
      <c r="C323" s="563"/>
      <c r="D323" s="563"/>
      <c r="E323" s="566"/>
      <c r="F323" s="565"/>
      <c r="G323" s="563"/>
      <c r="H323" s="564"/>
      <c r="I323" s="566"/>
      <c r="J323" s="565"/>
      <c r="K323" s="563"/>
      <c r="L323" s="564"/>
      <c r="M323" s="24"/>
    </row>
    <row r="324" spans="1:13">
      <c r="A324" s="379">
        <v>0</v>
      </c>
      <c r="B324" s="441"/>
      <c r="C324" s="563"/>
      <c r="D324" s="563"/>
      <c r="E324" s="566"/>
      <c r="F324" s="565"/>
      <c r="G324" s="563"/>
      <c r="H324" s="564"/>
      <c r="I324" s="566"/>
      <c r="J324" s="565"/>
      <c r="K324" s="563"/>
      <c r="L324" s="564"/>
      <c r="M324" s="24"/>
    </row>
    <row r="325" spans="1:13">
      <c r="A325" s="379">
        <v>0</v>
      </c>
      <c r="B325" s="441"/>
      <c r="C325" s="563"/>
      <c r="D325" s="563"/>
      <c r="E325" s="566"/>
      <c r="F325" s="565"/>
      <c r="G325" s="563"/>
      <c r="H325" s="564"/>
      <c r="I325" s="566"/>
      <c r="J325" s="565"/>
      <c r="K325" s="563"/>
      <c r="L325" s="564"/>
      <c r="M325" s="24"/>
    </row>
    <row r="326" spans="1:13">
      <c r="A326" s="379">
        <v>0</v>
      </c>
      <c r="B326" s="441"/>
      <c r="C326" s="563"/>
      <c r="D326" s="563"/>
      <c r="E326" s="566"/>
      <c r="F326" s="565"/>
      <c r="G326" s="563"/>
      <c r="H326" s="564"/>
      <c r="I326" s="566"/>
      <c r="J326" s="565"/>
      <c r="K326" s="563"/>
      <c r="L326" s="564"/>
      <c r="M326" s="24"/>
    </row>
    <row r="327" spans="1:13">
      <c r="A327" s="379">
        <v>0</v>
      </c>
      <c r="B327" s="441"/>
      <c r="C327" s="563"/>
      <c r="D327" s="563"/>
      <c r="E327" s="566"/>
      <c r="F327" s="565"/>
      <c r="G327" s="563"/>
      <c r="H327" s="564"/>
      <c r="I327" s="566"/>
      <c r="J327" s="565"/>
      <c r="K327" s="563"/>
      <c r="L327" s="564"/>
      <c r="M327" s="24"/>
    </row>
    <row r="328" spans="1:13">
      <c r="A328" s="379">
        <v>0</v>
      </c>
      <c r="B328" s="441"/>
      <c r="C328" s="563"/>
      <c r="D328" s="563"/>
      <c r="E328" s="566"/>
      <c r="F328" s="565"/>
      <c r="G328" s="563"/>
      <c r="H328" s="564"/>
      <c r="I328" s="566"/>
      <c r="J328" s="565"/>
      <c r="K328" s="563"/>
      <c r="L328" s="564"/>
      <c r="M328" s="24"/>
    </row>
    <row r="329" spans="1:13">
      <c r="A329" s="379" t="s">
        <v>171</v>
      </c>
      <c r="B329" s="441"/>
      <c r="C329" s="341">
        <v>0</v>
      </c>
      <c r="D329" s="341">
        <v>0</v>
      </c>
      <c r="E329" s="342">
        <v>0</v>
      </c>
      <c r="F329" s="343">
        <v>0</v>
      </c>
      <c r="G329" s="341">
        <v>0</v>
      </c>
      <c r="H329" s="342">
        <v>0</v>
      </c>
      <c r="I329" s="344">
        <v>0</v>
      </c>
      <c r="J329" s="343">
        <v>0</v>
      </c>
      <c r="K329" s="341">
        <v>0</v>
      </c>
      <c r="L329" s="342">
        <v>0</v>
      </c>
      <c r="M329" s="24"/>
    </row>
    <row r="330" spans="1:13">
      <c r="A330" s="379" t="s">
        <v>217</v>
      </c>
      <c r="B330" s="441"/>
      <c r="C330" s="563"/>
      <c r="D330" s="563"/>
      <c r="E330" s="566"/>
      <c r="F330" s="565"/>
      <c r="G330" s="563"/>
      <c r="H330" s="564"/>
      <c r="I330" s="566"/>
      <c r="J330" s="565"/>
      <c r="K330" s="563"/>
      <c r="L330" s="564"/>
      <c r="M330" s="24"/>
    </row>
    <row r="331" spans="1:13">
      <c r="A331" s="379">
        <v>0</v>
      </c>
      <c r="B331" s="441"/>
      <c r="C331" s="563"/>
      <c r="D331" s="563"/>
      <c r="E331" s="566"/>
      <c r="F331" s="565"/>
      <c r="G331" s="563"/>
      <c r="H331" s="564"/>
      <c r="I331" s="566"/>
      <c r="J331" s="565"/>
      <c r="K331" s="563"/>
      <c r="L331" s="564"/>
      <c r="M331" s="24"/>
    </row>
    <row r="332" spans="1:13">
      <c r="A332" s="379">
        <v>0</v>
      </c>
      <c r="B332" s="441"/>
      <c r="C332" s="563"/>
      <c r="D332" s="563"/>
      <c r="E332" s="566"/>
      <c r="F332" s="565"/>
      <c r="G332" s="563"/>
      <c r="H332" s="564"/>
      <c r="I332" s="566"/>
      <c r="J332" s="565"/>
      <c r="K332" s="563"/>
      <c r="L332" s="564"/>
      <c r="M332" s="24"/>
    </row>
    <row r="333" spans="1:13">
      <c r="A333" s="379">
        <v>0</v>
      </c>
      <c r="B333" s="441"/>
      <c r="C333" s="563"/>
      <c r="D333" s="563"/>
      <c r="E333" s="566"/>
      <c r="F333" s="565"/>
      <c r="G333" s="563"/>
      <c r="H333" s="564"/>
      <c r="I333" s="566"/>
      <c r="J333" s="565"/>
      <c r="K333" s="563"/>
      <c r="L333" s="564"/>
      <c r="M333" s="24"/>
    </row>
    <row r="334" spans="1:13">
      <c r="A334" s="379">
        <v>0</v>
      </c>
      <c r="B334" s="441"/>
      <c r="C334" s="563"/>
      <c r="D334" s="563"/>
      <c r="E334" s="566"/>
      <c r="F334" s="565"/>
      <c r="G334" s="563"/>
      <c r="H334" s="564"/>
      <c r="I334" s="566"/>
      <c r="J334" s="565"/>
      <c r="K334" s="563"/>
      <c r="L334" s="564"/>
      <c r="M334" s="24"/>
    </row>
    <row r="335" spans="1:13">
      <c r="A335" s="379">
        <v>0</v>
      </c>
      <c r="B335" s="441"/>
      <c r="C335" s="563"/>
      <c r="D335" s="563"/>
      <c r="E335" s="566"/>
      <c r="F335" s="565"/>
      <c r="G335" s="563"/>
      <c r="H335" s="564"/>
      <c r="I335" s="566"/>
      <c r="J335" s="565"/>
      <c r="K335" s="563"/>
      <c r="L335" s="564"/>
      <c r="M335" s="24"/>
    </row>
    <row r="336" spans="1:13">
      <c r="A336" s="379">
        <v>0</v>
      </c>
      <c r="B336" s="441"/>
      <c r="C336" s="563"/>
      <c r="D336" s="563"/>
      <c r="E336" s="566"/>
      <c r="F336" s="565"/>
      <c r="G336" s="563"/>
      <c r="H336" s="564"/>
      <c r="I336" s="566"/>
      <c r="J336" s="565"/>
      <c r="K336" s="563"/>
      <c r="L336" s="564"/>
      <c r="M336" s="24"/>
    </row>
    <row r="337" spans="1:13">
      <c r="A337" s="379">
        <v>0</v>
      </c>
      <c r="B337" s="441"/>
      <c r="C337" s="563"/>
      <c r="D337" s="563"/>
      <c r="E337" s="566"/>
      <c r="F337" s="565"/>
      <c r="G337" s="563"/>
      <c r="H337" s="564"/>
      <c r="I337" s="566"/>
      <c r="J337" s="565"/>
      <c r="K337" s="563"/>
      <c r="L337" s="564"/>
      <c r="M337" s="24"/>
    </row>
    <row r="338" spans="1:13">
      <c r="A338" s="379">
        <v>0</v>
      </c>
      <c r="B338" s="441"/>
      <c r="C338" s="563"/>
      <c r="D338" s="563"/>
      <c r="E338" s="566"/>
      <c r="F338" s="565"/>
      <c r="G338" s="563"/>
      <c r="H338" s="564"/>
      <c r="I338" s="566"/>
      <c r="J338" s="565"/>
      <c r="K338" s="563"/>
      <c r="L338" s="564"/>
      <c r="M338" s="24"/>
    </row>
    <row r="339" spans="1:13">
      <c r="A339" s="379">
        <v>0</v>
      </c>
      <c r="B339" s="441"/>
      <c r="C339" s="563"/>
      <c r="D339" s="563"/>
      <c r="E339" s="566"/>
      <c r="F339" s="565"/>
      <c r="G339" s="563"/>
      <c r="H339" s="564"/>
      <c r="I339" s="566"/>
      <c r="J339" s="565"/>
      <c r="K339" s="563"/>
      <c r="L339" s="564"/>
      <c r="M339" s="24"/>
    </row>
    <row r="340" spans="1:13">
      <c r="A340" s="120" t="s">
        <v>282</v>
      </c>
      <c r="B340" s="441"/>
      <c r="C340" s="552">
        <v>0</v>
      </c>
      <c r="D340" s="552">
        <v>0</v>
      </c>
      <c r="E340" s="572">
        <v>0</v>
      </c>
      <c r="F340" s="554">
        <v>0</v>
      </c>
      <c r="G340" s="552">
        <v>0</v>
      </c>
      <c r="H340" s="572">
        <v>0</v>
      </c>
      <c r="I340" s="573">
        <v>0</v>
      </c>
      <c r="J340" s="554">
        <v>9488000</v>
      </c>
      <c r="K340" s="552">
        <v>0</v>
      </c>
      <c r="L340" s="552">
        <v>0</v>
      </c>
      <c r="M340" s="24"/>
    </row>
    <row r="341" spans="1:13">
      <c r="A341" s="574" t="s">
        <v>322</v>
      </c>
      <c r="B341" s="575"/>
      <c r="C341" s="576">
        <v>0</v>
      </c>
      <c r="D341" s="576">
        <v>0</v>
      </c>
      <c r="E341" s="577">
        <v>0</v>
      </c>
      <c r="F341" s="578">
        <v>0</v>
      </c>
      <c r="G341" s="579">
        <v>0</v>
      </c>
      <c r="H341" s="580">
        <v>0</v>
      </c>
      <c r="I341" s="577">
        <v>0</v>
      </c>
      <c r="J341" s="578">
        <v>9488000</v>
      </c>
      <c r="K341" s="579">
        <v>0</v>
      </c>
      <c r="L341" s="580">
        <v>0</v>
      </c>
      <c r="M341" s="24"/>
    </row>
    <row r="342" spans="1:13">
      <c r="M342" s="24"/>
    </row>
  </sheetData>
  <mergeCells count="2">
    <mergeCell ref="F2:I2"/>
    <mergeCell ref="J2:L2"/>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O60"/>
  <sheetViews>
    <sheetView topLeftCell="A36" workbookViewId="0">
      <selection activeCell="D57" sqref="D57"/>
    </sheetView>
  </sheetViews>
  <sheetFormatPr defaultRowHeight="12.75"/>
  <cols>
    <col min="1" max="1" width="30.42578125" style="2" customWidth="1"/>
    <col min="2" max="2" width="0" style="249" hidden="1" customWidth="1"/>
    <col min="3" max="16384" width="9.140625" style="2"/>
  </cols>
  <sheetData>
    <row r="1" spans="1:12" s="252" customFormat="1">
      <c r="A1" s="166" t="s">
        <v>323</v>
      </c>
      <c r="B1" s="166"/>
      <c r="C1" s="166"/>
      <c r="D1" s="166"/>
      <c r="E1" s="166"/>
      <c r="F1" s="166"/>
      <c r="G1" s="166"/>
      <c r="H1" s="166"/>
      <c r="I1" s="166"/>
      <c r="J1" s="166"/>
      <c r="K1" s="166"/>
      <c r="L1" s="166"/>
    </row>
    <row r="2" spans="1:12">
      <c r="A2" s="168" t="s">
        <v>1</v>
      </c>
      <c r="B2" s="169" t="s">
        <v>72</v>
      </c>
      <c r="C2" s="5" t="s">
        <v>2</v>
      </c>
      <c r="D2" s="5" t="s">
        <v>3</v>
      </c>
      <c r="E2" s="6" t="s">
        <v>4</v>
      </c>
      <c r="F2" s="2176" t="s">
        <v>5</v>
      </c>
      <c r="G2" s="2177"/>
      <c r="H2" s="2177"/>
      <c r="I2" s="2177"/>
      <c r="J2" s="2178" t="s">
        <v>6</v>
      </c>
      <c r="K2" s="2179"/>
      <c r="L2" s="2180"/>
    </row>
    <row r="3" spans="1:12" ht="25.5">
      <c r="A3" s="170" t="s">
        <v>73</v>
      </c>
      <c r="B3" s="581"/>
      <c r="C3" s="9" t="s">
        <v>8</v>
      </c>
      <c r="D3" s="9" t="s">
        <v>8</v>
      </c>
      <c r="E3" s="10" t="s">
        <v>8</v>
      </c>
      <c r="F3" s="8" t="s">
        <v>9</v>
      </c>
      <c r="G3" s="9" t="s">
        <v>10</v>
      </c>
      <c r="H3" s="10" t="s">
        <v>11</v>
      </c>
      <c r="I3" s="11" t="s">
        <v>12</v>
      </c>
      <c r="J3" s="8" t="s">
        <v>13</v>
      </c>
      <c r="K3" s="9" t="s">
        <v>14</v>
      </c>
      <c r="L3" s="10" t="s">
        <v>15</v>
      </c>
    </row>
    <row r="4" spans="1:12">
      <c r="A4" s="120" t="s">
        <v>324</v>
      </c>
      <c r="B4" s="430"/>
      <c r="C4" s="485"/>
      <c r="D4" s="485"/>
      <c r="E4" s="488"/>
      <c r="F4" s="487"/>
      <c r="G4" s="485"/>
      <c r="H4" s="488"/>
      <c r="I4" s="486"/>
      <c r="J4" s="582"/>
      <c r="K4" s="485"/>
      <c r="L4" s="488"/>
    </row>
    <row r="5" spans="1:12">
      <c r="A5" s="120" t="s">
        <v>325</v>
      </c>
      <c r="B5" s="441"/>
      <c r="C5" s="110"/>
      <c r="D5" s="110"/>
      <c r="E5" s="111"/>
      <c r="F5" s="112"/>
      <c r="G5" s="110"/>
      <c r="H5" s="111"/>
      <c r="I5" s="113"/>
      <c r="J5" s="223"/>
      <c r="K5" s="110"/>
      <c r="L5" s="111"/>
    </row>
    <row r="6" spans="1:12">
      <c r="A6" s="493" t="s">
        <v>326</v>
      </c>
      <c r="B6" s="441"/>
      <c r="C6" s="195">
        <v>0</v>
      </c>
      <c r="D6" s="195">
        <v>213444</v>
      </c>
      <c r="E6" s="387">
        <v>675934</v>
      </c>
      <c r="F6" s="388">
        <v>410400</v>
      </c>
      <c r="G6" s="195">
        <v>829000</v>
      </c>
      <c r="H6" s="387">
        <v>0</v>
      </c>
      <c r="I6" s="389">
        <v>0</v>
      </c>
      <c r="J6" s="197">
        <v>629000</v>
      </c>
      <c r="K6" s="195">
        <v>732000</v>
      </c>
      <c r="L6" s="387">
        <v>8360000</v>
      </c>
    </row>
    <row r="7" spans="1:12">
      <c r="A7" s="493" t="s">
        <v>327</v>
      </c>
      <c r="B7" s="441">
        <v>1</v>
      </c>
      <c r="C7" s="110">
        <v>0</v>
      </c>
      <c r="D7" s="110">
        <v>2535980</v>
      </c>
      <c r="E7" s="583">
        <v>5620170</v>
      </c>
      <c r="F7" s="112">
        <v>2120000</v>
      </c>
      <c r="G7" s="110">
        <v>10416599.363000005</v>
      </c>
      <c r="H7" s="583">
        <v>10416599.363000005</v>
      </c>
      <c r="I7" s="23">
        <v>0</v>
      </c>
      <c r="J7" s="21">
        <v>9166599.3630000055</v>
      </c>
      <c r="K7" s="19">
        <v>9527000</v>
      </c>
      <c r="L7" s="583">
        <v>10026000</v>
      </c>
    </row>
    <row r="8" spans="1:12">
      <c r="A8" s="493" t="s">
        <v>328</v>
      </c>
      <c r="B8" s="441">
        <v>1</v>
      </c>
      <c r="C8" s="110">
        <v>0</v>
      </c>
      <c r="D8" s="110">
        <v>5620735</v>
      </c>
      <c r="E8" s="583">
        <v>4275529</v>
      </c>
      <c r="F8" s="112">
        <v>14500000</v>
      </c>
      <c r="G8" s="110">
        <v>9215239</v>
      </c>
      <c r="H8" s="583">
        <v>9215239</v>
      </c>
      <c r="I8" s="23">
        <v>0</v>
      </c>
      <c r="J8" s="21">
        <v>9709753.3399999999</v>
      </c>
      <c r="K8" s="19">
        <v>9929338.5404000003</v>
      </c>
      <c r="L8" s="583">
        <v>8970063.4396819975</v>
      </c>
    </row>
    <row r="9" spans="1:12">
      <c r="A9" s="493" t="s">
        <v>329</v>
      </c>
      <c r="B9" s="441"/>
      <c r="C9" s="195">
        <v>0</v>
      </c>
      <c r="D9" s="195">
        <v>4612530</v>
      </c>
      <c r="E9" s="387">
        <v>3812342</v>
      </c>
      <c r="F9" s="388">
        <v>4041082.52</v>
      </c>
      <c r="G9" s="195">
        <v>0</v>
      </c>
      <c r="H9" s="387">
        <v>0</v>
      </c>
      <c r="I9" s="389">
        <v>0</v>
      </c>
      <c r="J9" s="197">
        <v>4041082.52</v>
      </c>
      <c r="K9" s="195">
        <v>0</v>
      </c>
      <c r="L9" s="387">
        <v>0</v>
      </c>
    </row>
    <row r="10" spans="1:12">
      <c r="A10" s="493" t="s">
        <v>330</v>
      </c>
      <c r="B10" s="441"/>
      <c r="C10" s="195">
        <v>0</v>
      </c>
      <c r="D10" s="195">
        <v>0</v>
      </c>
      <c r="E10" s="387">
        <v>0</v>
      </c>
      <c r="F10" s="444">
        <v>0</v>
      </c>
      <c r="G10" s="442">
        <v>0</v>
      </c>
      <c r="H10" s="443">
        <v>0</v>
      </c>
      <c r="I10" s="389">
        <v>0</v>
      </c>
      <c r="J10" s="446">
        <v>0</v>
      </c>
      <c r="K10" s="442">
        <v>0</v>
      </c>
      <c r="L10" s="443">
        <v>0</v>
      </c>
    </row>
    <row r="11" spans="1:12">
      <c r="A11" s="493" t="s">
        <v>331</v>
      </c>
      <c r="B11" s="441">
        <v>2</v>
      </c>
      <c r="C11" s="195">
        <v>0</v>
      </c>
      <c r="D11" s="195">
        <v>343701</v>
      </c>
      <c r="E11" s="387">
        <v>288194</v>
      </c>
      <c r="F11" s="388">
        <v>176000</v>
      </c>
      <c r="G11" s="195">
        <v>0</v>
      </c>
      <c r="H11" s="387">
        <v>0</v>
      </c>
      <c r="I11" s="389">
        <v>0</v>
      </c>
      <c r="J11" s="197">
        <v>112000</v>
      </c>
      <c r="K11" s="195">
        <v>0</v>
      </c>
      <c r="L11" s="387">
        <v>0</v>
      </c>
    </row>
    <row r="12" spans="1:12">
      <c r="A12" s="584" t="s">
        <v>44</v>
      </c>
      <c r="B12" s="585"/>
      <c r="C12" s="586">
        <v>0</v>
      </c>
      <c r="D12" s="586">
        <v>13326390</v>
      </c>
      <c r="E12" s="587">
        <v>14672169</v>
      </c>
      <c r="F12" s="588">
        <v>21247482.52</v>
      </c>
      <c r="G12" s="586">
        <v>20460838.363000005</v>
      </c>
      <c r="H12" s="587">
        <v>19631838.363000005</v>
      </c>
      <c r="I12" s="589">
        <v>0</v>
      </c>
      <c r="J12" s="590">
        <v>23658435.223000005</v>
      </c>
      <c r="K12" s="586">
        <v>20188338.540399998</v>
      </c>
      <c r="L12" s="587">
        <v>27356063.439681999</v>
      </c>
    </row>
    <row r="13" spans="1:12" ht="3" customHeight="1">
      <c r="A13" s="92"/>
      <c r="B13" s="441"/>
      <c r="C13" s="110"/>
      <c r="D13" s="110"/>
      <c r="E13" s="111"/>
      <c r="F13" s="112"/>
      <c r="G13" s="110"/>
      <c r="H13" s="111"/>
      <c r="I13" s="23"/>
      <c r="J13" s="223"/>
      <c r="K13" s="110"/>
      <c r="L13" s="111"/>
    </row>
    <row r="14" spans="1:12">
      <c r="A14" s="120" t="s">
        <v>332</v>
      </c>
      <c r="B14" s="441"/>
      <c r="C14" s="110"/>
      <c r="D14" s="110"/>
      <c r="E14" s="111"/>
      <c r="F14" s="112"/>
      <c r="G14" s="110"/>
      <c r="H14" s="111"/>
      <c r="I14" s="23"/>
      <c r="J14" s="223"/>
      <c r="K14" s="110"/>
      <c r="L14" s="111"/>
    </row>
    <row r="15" spans="1:12">
      <c r="A15" s="493" t="s">
        <v>333</v>
      </c>
      <c r="B15" s="441"/>
      <c r="C15" s="195">
        <v>0</v>
      </c>
      <c r="D15" s="195">
        <v>68209</v>
      </c>
      <c r="E15" s="387">
        <v>245416</v>
      </c>
      <c r="F15" s="388">
        <v>0</v>
      </c>
      <c r="G15" s="195">
        <v>0</v>
      </c>
      <c r="H15" s="387">
        <v>0</v>
      </c>
      <c r="I15" s="389">
        <v>0</v>
      </c>
      <c r="J15" s="197">
        <v>260140.96000000002</v>
      </c>
      <c r="K15" s="195">
        <v>0</v>
      </c>
      <c r="L15" s="387">
        <v>0</v>
      </c>
    </row>
    <row r="16" spans="1:12">
      <c r="A16" s="493" t="s">
        <v>334</v>
      </c>
      <c r="B16" s="441"/>
      <c r="C16" s="195">
        <v>0</v>
      </c>
      <c r="D16" s="195">
        <v>1968253</v>
      </c>
      <c r="E16" s="387">
        <v>1400772</v>
      </c>
      <c r="F16" s="444">
        <v>0</v>
      </c>
      <c r="G16" s="442">
        <v>0</v>
      </c>
      <c r="H16" s="443">
        <v>0</v>
      </c>
      <c r="I16" s="389">
        <v>0</v>
      </c>
      <c r="J16" s="446">
        <v>1400772</v>
      </c>
      <c r="K16" s="442">
        <v>1484818.32</v>
      </c>
      <c r="L16" s="443">
        <v>1573907.4192000001</v>
      </c>
    </row>
    <row r="17" spans="1:13">
      <c r="A17" s="493" t="s">
        <v>335</v>
      </c>
      <c r="B17" s="441"/>
      <c r="C17" s="195">
        <v>0</v>
      </c>
      <c r="D17" s="195">
        <v>19984100</v>
      </c>
      <c r="E17" s="387">
        <v>19984100</v>
      </c>
      <c r="F17" s="388">
        <v>0</v>
      </c>
      <c r="G17" s="195">
        <v>0</v>
      </c>
      <c r="H17" s="443">
        <v>0</v>
      </c>
      <c r="I17" s="389">
        <v>0</v>
      </c>
      <c r="J17" s="197">
        <v>19984100</v>
      </c>
      <c r="K17" s="195">
        <v>0</v>
      </c>
      <c r="L17" s="387">
        <v>0</v>
      </c>
    </row>
    <row r="18" spans="1:13">
      <c r="A18" s="493" t="s">
        <v>336</v>
      </c>
      <c r="B18" s="441"/>
      <c r="C18" s="195">
        <v>0</v>
      </c>
      <c r="D18" s="195"/>
      <c r="E18" s="387"/>
      <c r="F18" s="388">
        <v>0</v>
      </c>
      <c r="G18" s="195">
        <v>0</v>
      </c>
      <c r="H18" s="443">
        <v>0</v>
      </c>
      <c r="I18" s="389">
        <v>0</v>
      </c>
      <c r="J18" s="197">
        <v>0</v>
      </c>
      <c r="K18" s="195">
        <v>0</v>
      </c>
      <c r="L18" s="387">
        <v>0</v>
      </c>
    </row>
    <row r="19" spans="1:13">
      <c r="A19" s="493" t="s">
        <v>337</v>
      </c>
      <c r="B19" s="441">
        <v>3</v>
      </c>
      <c r="C19" s="110">
        <v>0</v>
      </c>
      <c r="D19" s="110">
        <v>109342087</v>
      </c>
      <c r="E19" s="583">
        <v>95337532</v>
      </c>
      <c r="F19" s="112">
        <v>120659000</v>
      </c>
      <c r="G19" s="110">
        <v>0</v>
      </c>
      <c r="H19" s="111">
        <v>0</v>
      </c>
      <c r="I19" s="113">
        <v>0</v>
      </c>
      <c r="J19" s="223">
        <v>113803200.72684209</v>
      </c>
      <c r="K19" s="110">
        <v>120631392.77045263</v>
      </c>
      <c r="L19" s="111">
        <v>128876424.7191516</v>
      </c>
    </row>
    <row r="20" spans="1:13">
      <c r="A20" s="493" t="s">
        <v>338</v>
      </c>
      <c r="B20" s="441"/>
      <c r="C20" s="195">
        <v>0</v>
      </c>
      <c r="D20" s="195">
        <v>0</v>
      </c>
      <c r="E20" s="387">
        <v>0</v>
      </c>
      <c r="F20" s="388">
        <v>0</v>
      </c>
      <c r="G20" s="195">
        <v>0</v>
      </c>
      <c r="H20" s="443">
        <v>0</v>
      </c>
      <c r="I20" s="389">
        <v>0</v>
      </c>
      <c r="J20" s="197">
        <v>0</v>
      </c>
      <c r="K20" s="195">
        <v>0</v>
      </c>
      <c r="L20" s="387">
        <v>0</v>
      </c>
    </row>
    <row r="21" spans="1:13">
      <c r="A21" s="493" t="s">
        <v>339</v>
      </c>
      <c r="B21" s="441"/>
      <c r="C21" s="195">
        <v>0</v>
      </c>
      <c r="D21" s="195">
        <v>0</v>
      </c>
      <c r="E21" s="387">
        <v>0</v>
      </c>
      <c r="F21" s="388">
        <v>0</v>
      </c>
      <c r="G21" s="195">
        <v>0</v>
      </c>
      <c r="H21" s="443">
        <v>0</v>
      </c>
      <c r="I21" s="389">
        <v>0</v>
      </c>
      <c r="J21" s="197">
        <v>0</v>
      </c>
      <c r="K21" s="195">
        <v>0</v>
      </c>
      <c r="L21" s="387">
        <v>0</v>
      </c>
    </row>
    <row r="22" spans="1:13">
      <c r="A22" s="493" t="s">
        <v>340</v>
      </c>
      <c r="B22" s="441"/>
      <c r="C22" s="195">
        <v>0</v>
      </c>
      <c r="D22" s="195">
        <v>0</v>
      </c>
      <c r="E22" s="387">
        <v>0</v>
      </c>
      <c r="F22" s="388">
        <v>0</v>
      </c>
      <c r="G22" s="195">
        <v>0</v>
      </c>
      <c r="H22" s="443">
        <v>0</v>
      </c>
      <c r="I22" s="389">
        <v>0</v>
      </c>
      <c r="J22" s="197">
        <v>0</v>
      </c>
      <c r="K22" s="195">
        <v>0</v>
      </c>
      <c r="L22" s="387">
        <v>0</v>
      </c>
    </row>
    <row r="23" spans="1:13">
      <c r="A23" s="493" t="s">
        <v>341</v>
      </c>
      <c r="B23" s="441"/>
      <c r="C23" s="195">
        <v>0</v>
      </c>
      <c r="D23" s="195">
        <v>0</v>
      </c>
      <c r="E23" s="387">
        <v>0</v>
      </c>
      <c r="F23" s="444">
        <v>0</v>
      </c>
      <c r="G23" s="442">
        <v>0</v>
      </c>
      <c r="H23" s="443">
        <v>0</v>
      </c>
      <c r="I23" s="389">
        <v>0</v>
      </c>
      <c r="J23" s="446">
        <v>0</v>
      </c>
      <c r="K23" s="442">
        <v>0</v>
      </c>
      <c r="L23" s="443">
        <v>0</v>
      </c>
    </row>
    <row r="24" spans="1:13">
      <c r="A24" s="584" t="s">
        <v>45</v>
      </c>
      <c r="B24" s="591"/>
      <c r="C24" s="592">
        <v>0</v>
      </c>
      <c r="D24" s="403">
        <v>131362649</v>
      </c>
      <c r="E24" s="404">
        <v>116967820</v>
      </c>
      <c r="F24" s="405">
        <v>120659000</v>
      </c>
      <c r="G24" s="403">
        <v>0</v>
      </c>
      <c r="H24" s="404">
        <v>0</v>
      </c>
      <c r="I24" s="406">
        <v>0</v>
      </c>
      <c r="J24" s="407">
        <v>135448213.68684208</v>
      </c>
      <c r="K24" s="403">
        <v>122116211.09045263</v>
      </c>
      <c r="L24" s="404">
        <v>130450332.1383516</v>
      </c>
    </row>
    <row r="25" spans="1:13">
      <c r="A25" s="584" t="s">
        <v>342</v>
      </c>
      <c r="B25" s="585"/>
      <c r="C25" s="586">
        <v>0</v>
      </c>
      <c r="D25" s="586">
        <v>144689039</v>
      </c>
      <c r="E25" s="587">
        <v>131639989</v>
      </c>
      <c r="F25" s="588">
        <v>141906482.52000001</v>
      </c>
      <c r="G25" s="586">
        <v>20460838.363000005</v>
      </c>
      <c r="H25" s="587">
        <v>19631838.363000005</v>
      </c>
      <c r="I25" s="593">
        <v>0</v>
      </c>
      <c r="J25" s="590">
        <v>159106648.90984207</v>
      </c>
      <c r="K25" s="586">
        <v>142304549.63085264</v>
      </c>
      <c r="L25" s="587">
        <v>157806395.5780336</v>
      </c>
    </row>
    <row r="26" spans="1:13" ht="3" customHeight="1">
      <c r="A26" s="92"/>
      <c r="B26" s="441"/>
      <c r="C26" s="110"/>
      <c r="D26" s="110"/>
      <c r="E26" s="111"/>
      <c r="F26" s="112"/>
      <c r="G26" s="110"/>
      <c r="H26" s="111"/>
      <c r="I26" s="113"/>
      <c r="J26" s="223"/>
      <c r="K26" s="110"/>
      <c r="L26" s="111"/>
    </row>
    <row r="27" spans="1:13">
      <c r="A27" s="120" t="s">
        <v>343</v>
      </c>
      <c r="B27" s="441"/>
      <c r="C27" s="110"/>
      <c r="D27" s="110"/>
      <c r="E27" s="111"/>
      <c r="F27" s="112"/>
      <c r="G27" s="110"/>
      <c r="H27" s="111"/>
      <c r="I27" s="113"/>
      <c r="J27" s="223"/>
      <c r="K27" s="110"/>
      <c r="L27" s="111"/>
    </row>
    <row r="28" spans="1:13">
      <c r="A28" s="120" t="s">
        <v>344</v>
      </c>
      <c r="B28" s="454"/>
      <c r="C28" s="110"/>
      <c r="D28" s="110"/>
      <c r="E28" s="111"/>
      <c r="F28" s="112"/>
      <c r="G28" s="110"/>
      <c r="H28" s="111"/>
      <c r="I28" s="113"/>
      <c r="J28" s="223"/>
      <c r="K28" s="110"/>
      <c r="L28" s="111"/>
    </row>
    <row r="29" spans="1:13">
      <c r="A29" s="493" t="s">
        <v>345</v>
      </c>
      <c r="B29" s="441">
        <v>1</v>
      </c>
      <c r="C29" s="195">
        <v>0</v>
      </c>
      <c r="D29" s="195">
        <v>1784586</v>
      </c>
      <c r="E29" s="387">
        <v>28629</v>
      </c>
      <c r="F29" s="388">
        <v>0</v>
      </c>
      <c r="G29" s="195">
        <v>0</v>
      </c>
      <c r="H29" s="387">
        <v>0</v>
      </c>
      <c r="I29" s="389">
        <v>0</v>
      </c>
      <c r="J29" s="197">
        <v>829000</v>
      </c>
      <c r="K29" s="195">
        <v>0</v>
      </c>
      <c r="L29" s="387">
        <v>0</v>
      </c>
    </row>
    <row r="30" spans="1:13">
      <c r="A30" s="493" t="s">
        <v>40</v>
      </c>
      <c r="B30" s="441">
        <v>4</v>
      </c>
      <c r="C30" s="110">
        <v>0</v>
      </c>
      <c r="D30" s="110">
        <v>99382</v>
      </c>
      <c r="E30" s="583">
        <v>197567</v>
      </c>
      <c r="F30" s="112">
        <v>99382</v>
      </c>
      <c r="G30" s="110">
        <v>324000</v>
      </c>
      <c r="H30" s="111">
        <v>0</v>
      </c>
      <c r="I30" s="113">
        <v>0</v>
      </c>
      <c r="J30" s="223">
        <v>453000</v>
      </c>
      <c r="K30" s="110">
        <v>481647.72</v>
      </c>
      <c r="L30" s="111">
        <v>510546.58319999999</v>
      </c>
    </row>
    <row r="31" spans="1:13">
      <c r="A31" s="493" t="s">
        <v>346</v>
      </c>
      <c r="B31" s="441"/>
      <c r="C31" s="195">
        <v>0</v>
      </c>
      <c r="D31" s="195">
        <v>121117</v>
      </c>
      <c r="E31" s="387">
        <v>150851</v>
      </c>
      <c r="F31" s="388">
        <v>0</v>
      </c>
      <c r="G31" s="195">
        <v>0</v>
      </c>
      <c r="H31" s="387">
        <v>0</v>
      </c>
      <c r="I31" s="389">
        <v>0</v>
      </c>
      <c r="J31" s="197">
        <v>173000</v>
      </c>
      <c r="K31" s="195">
        <v>0</v>
      </c>
      <c r="L31" s="387">
        <v>0</v>
      </c>
      <c r="M31" s="24"/>
    </row>
    <row r="32" spans="1:13">
      <c r="A32" s="493" t="s">
        <v>347</v>
      </c>
      <c r="B32" s="441">
        <v>4</v>
      </c>
      <c r="C32" s="110">
        <v>0</v>
      </c>
      <c r="D32" s="110">
        <v>2691370</v>
      </c>
      <c r="E32" s="583">
        <v>11397369</v>
      </c>
      <c r="F32" s="594">
        <v>1305000</v>
      </c>
      <c r="G32" s="110">
        <v>3978847.3500000006</v>
      </c>
      <c r="H32" s="111">
        <v>0</v>
      </c>
      <c r="I32" s="113">
        <v>0</v>
      </c>
      <c r="J32" s="223">
        <v>7390969.7800000003</v>
      </c>
      <c r="K32" s="110">
        <v>6231000</v>
      </c>
      <c r="L32" s="111">
        <v>4311000</v>
      </c>
      <c r="M32" s="24"/>
    </row>
    <row r="33" spans="1:15">
      <c r="A33" s="493" t="s">
        <v>348</v>
      </c>
      <c r="B33" s="441"/>
      <c r="C33" s="195">
        <v>0</v>
      </c>
      <c r="D33" s="195">
        <v>0</v>
      </c>
      <c r="E33" s="387">
        <v>0</v>
      </c>
      <c r="F33" s="388">
        <v>0</v>
      </c>
      <c r="G33" s="195">
        <v>0</v>
      </c>
      <c r="H33" s="387">
        <v>0</v>
      </c>
      <c r="I33" s="389">
        <v>0</v>
      </c>
      <c r="J33" s="197">
        <v>0</v>
      </c>
      <c r="K33" s="195">
        <v>0</v>
      </c>
      <c r="L33" s="387">
        <v>0</v>
      </c>
      <c r="M33" s="24"/>
    </row>
    <row r="34" spans="1:15">
      <c r="A34" s="584" t="s">
        <v>46</v>
      </c>
      <c r="B34" s="585"/>
      <c r="C34" s="586">
        <v>0</v>
      </c>
      <c r="D34" s="586">
        <v>4696455</v>
      </c>
      <c r="E34" s="587">
        <v>11774416</v>
      </c>
      <c r="F34" s="588">
        <v>1404382</v>
      </c>
      <c r="G34" s="586">
        <v>4302847.3500000006</v>
      </c>
      <c r="H34" s="587">
        <v>0</v>
      </c>
      <c r="I34" s="593">
        <v>0</v>
      </c>
      <c r="J34" s="590">
        <v>8845969.7800000012</v>
      </c>
      <c r="K34" s="586">
        <v>6712647.7199999997</v>
      </c>
      <c r="L34" s="587">
        <v>4821546.5832000002</v>
      </c>
      <c r="M34" s="24"/>
    </row>
    <row r="35" spans="1:15" ht="6" customHeight="1">
      <c r="A35" s="92"/>
      <c r="B35" s="441"/>
      <c r="C35" s="110"/>
      <c r="D35" s="110"/>
      <c r="E35" s="111"/>
      <c r="F35" s="112"/>
      <c r="G35" s="110"/>
      <c r="H35" s="111"/>
      <c r="I35" s="113"/>
      <c r="J35" s="223"/>
      <c r="K35" s="110"/>
      <c r="L35" s="111"/>
      <c r="M35" s="24"/>
    </row>
    <row r="36" spans="1:15">
      <c r="A36" s="120" t="s">
        <v>349</v>
      </c>
      <c r="B36" s="441"/>
      <c r="C36" s="110"/>
      <c r="D36" s="110"/>
      <c r="E36" s="111"/>
      <c r="F36" s="112"/>
      <c r="G36" s="110"/>
      <c r="H36" s="111"/>
      <c r="I36" s="113"/>
      <c r="J36" s="223"/>
      <c r="K36" s="110"/>
      <c r="L36" s="111"/>
      <c r="M36" s="24"/>
    </row>
    <row r="37" spans="1:15">
      <c r="A37" s="493" t="s">
        <v>40</v>
      </c>
      <c r="B37" s="441"/>
      <c r="C37" s="110">
        <v>0</v>
      </c>
      <c r="D37" s="110">
        <v>1436000</v>
      </c>
      <c r="E37" s="583">
        <v>1436000</v>
      </c>
      <c r="F37" s="112">
        <v>1436000</v>
      </c>
      <c r="G37" s="110">
        <v>1436000</v>
      </c>
      <c r="H37" s="111">
        <v>0</v>
      </c>
      <c r="I37" s="113">
        <v>0</v>
      </c>
      <c r="J37" s="223">
        <v>1436000</v>
      </c>
      <c r="K37" s="110">
        <v>1436000</v>
      </c>
      <c r="L37" s="111">
        <v>1436000</v>
      </c>
      <c r="M37" s="24"/>
    </row>
    <row r="38" spans="1:15">
      <c r="A38" s="493" t="s">
        <v>348</v>
      </c>
      <c r="B38" s="441"/>
      <c r="C38" s="110">
        <v>0</v>
      </c>
      <c r="D38" s="110">
        <v>0</v>
      </c>
      <c r="E38" s="583">
        <v>0</v>
      </c>
      <c r="F38" s="112">
        <v>0</v>
      </c>
      <c r="G38" s="110">
        <v>0</v>
      </c>
      <c r="H38" s="111">
        <v>0</v>
      </c>
      <c r="I38" s="113">
        <v>0</v>
      </c>
      <c r="J38" s="223">
        <v>0</v>
      </c>
      <c r="K38" s="110">
        <v>0</v>
      </c>
      <c r="L38" s="111">
        <v>0</v>
      </c>
      <c r="M38" s="24"/>
    </row>
    <row r="39" spans="1:15">
      <c r="A39" s="584" t="s">
        <v>47</v>
      </c>
      <c r="B39" s="591"/>
      <c r="C39" s="592">
        <v>0</v>
      </c>
      <c r="D39" s="403">
        <v>1436000</v>
      </c>
      <c r="E39" s="404">
        <v>1436000</v>
      </c>
      <c r="F39" s="405">
        <v>1436000</v>
      </c>
      <c r="G39" s="403">
        <v>1436000</v>
      </c>
      <c r="H39" s="404">
        <v>0</v>
      </c>
      <c r="I39" s="405">
        <v>0</v>
      </c>
      <c r="J39" s="407">
        <v>1436000</v>
      </c>
      <c r="K39" s="403">
        <v>1436000</v>
      </c>
      <c r="L39" s="404">
        <v>1436000</v>
      </c>
    </row>
    <row r="40" spans="1:15">
      <c r="A40" s="584" t="s">
        <v>350</v>
      </c>
      <c r="B40" s="585"/>
      <c r="C40" s="586">
        <v>0</v>
      </c>
      <c r="D40" s="586">
        <v>6132455</v>
      </c>
      <c r="E40" s="587">
        <v>13210416</v>
      </c>
      <c r="F40" s="588">
        <v>2840382</v>
      </c>
      <c r="G40" s="586">
        <v>5738847.3500000006</v>
      </c>
      <c r="H40" s="587">
        <v>0</v>
      </c>
      <c r="I40" s="593">
        <v>0</v>
      </c>
      <c r="J40" s="590">
        <v>10281969.780000001</v>
      </c>
      <c r="K40" s="586">
        <v>8148647.7199999997</v>
      </c>
      <c r="L40" s="587">
        <v>6257546.5832000002</v>
      </c>
    </row>
    <row r="41" spans="1:15" s="62" customFormat="1" ht="5.25" customHeight="1">
      <c r="A41" s="92"/>
      <c r="B41" s="441"/>
      <c r="C41" s="110"/>
      <c r="D41" s="110"/>
      <c r="E41" s="111"/>
      <c r="F41" s="112"/>
      <c r="G41" s="110"/>
      <c r="H41" s="111"/>
      <c r="I41" s="113"/>
      <c r="J41" s="223"/>
      <c r="K41" s="110"/>
      <c r="L41" s="111"/>
      <c r="O41" s="2"/>
    </row>
    <row r="42" spans="1:15">
      <c r="A42" s="595" t="s">
        <v>351</v>
      </c>
      <c r="B42" s="556">
        <v>5</v>
      </c>
      <c r="C42" s="230">
        <v>0</v>
      </c>
      <c r="D42" s="230">
        <v>138556584</v>
      </c>
      <c r="E42" s="231">
        <v>118429573</v>
      </c>
      <c r="F42" s="232">
        <v>139066100.52000001</v>
      </c>
      <c r="G42" s="230">
        <v>14721991.013000004</v>
      </c>
      <c r="H42" s="231">
        <v>19631838.363000005</v>
      </c>
      <c r="I42" s="233">
        <v>0</v>
      </c>
      <c r="J42" s="234">
        <v>148824679.12984207</v>
      </c>
      <c r="K42" s="230">
        <v>134155901.91085264</v>
      </c>
      <c r="L42" s="231">
        <v>151548848.99483359</v>
      </c>
    </row>
    <row r="43" spans="1:15" ht="4.5" customHeight="1">
      <c r="A43" s="92"/>
      <c r="B43" s="441"/>
      <c r="C43" s="110"/>
      <c r="D43" s="110"/>
      <c r="E43" s="111"/>
      <c r="F43" s="112"/>
      <c r="G43" s="110"/>
      <c r="H43" s="111"/>
      <c r="I43" s="113"/>
      <c r="J43" s="223"/>
      <c r="K43" s="110"/>
      <c r="L43" s="111"/>
    </row>
    <row r="44" spans="1:15">
      <c r="A44" s="596" t="s">
        <v>352</v>
      </c>
      <c r="B44" s="441"/>
      <c r="C44" s="110"/>
      <c r="D44" s="110"/>
      <c r="E44" s="111"/>
      <c r="F44" s="112"/>
      <c r="G44" s="110"/>
      <c r="H44" s="111"/>
      <c r="I44" s="113"/>
      <c r="J44" s="223"/>
      <c r="K44" s="110"/>
      <c r="L44" s="111"/>
    </row>
    <row r="45" spans="1:15">
      <c r="A45" s="493" t="s">
        <v>353</v>
      </c>
      <c r="B45" s="441"/>
      <c r="C45" s="195">
        <v>0</v>
      </c>
      <c r="D45" s="195">
        <v>108892392</v>
      </c>
      <c r="E45" s="387">
        <v>120010994</v>
      </c>
      <c r="F45" s="388">
        <v>4999940</v>
      </c>
      <c r="G45" s="195">
        <v>0</v>
      </c>
      <c r="H45" s="387">
        <v>0</v>
      </c>
      <c r="I45" s="389">
        <v>0</v>
      </c>
      <c r="J45" s="197">
        <v>0</v>
      </c>
      <c r="K45" s="195">
        <v>0</v>
      </c>
      <c r="L45" s="387">
        <v>0</v>
      </c>
    </row>
    <row r="46" spans="1:15">
      <c r="A46" s="493" t="s">
        <v>354</v>
      </c>
      <c r="B46" s="441">
        <v>4</v>
      </c>
      <c r="C46" s="110">
        <v>0</v>
      </c>
      <c r="D46" s="110">
        <v>110513100</v>
      </c>
      <c r="E46" s="583">
        <v>1059287</v>
      </c>
      <c r="F46" s="594">
        <v>100339000</v>
      </c>
      <c r="G46" s="110">
        <v>1344218.8130000001</v>
      </c>
      <c r="H46" s="111">
        <v>1344218.8130000001</v>
      </c>
      <c r="I46" s="113">
        <v>1344218.8130000001</v>
      </c>
      <c r="J46" s="223">
        <v>1424871.9417800002</v>
      </c>
      <c r="K46" s="110">
        <v>1510364.2582868002</v>
      </c>
      <c r="L46" s="111">
        <v>1600986.1137840084</v>
      </c>
    </row>
    <row r="47" spans="1:15">
      <c r="A47" s="493" t="s">
        <v>355</v>
      </c>
      <c r="B47" s="441"/>
      <c r="C47" s="195">
        <v>0</v>
      </c>
      <c r="D47" s="195">
        <v>0</v>
      </c>
      <c r="E47" s="387">
        <v>0</v>
      </c>
      <c r="F47" s="388">
        <v>0</v>
      </c>
      <c r="G47" s="195">
        <v>0</v>
      </c>
      <c r="H47" s="387">
        <v>0</v>
      </c>
      <c r="I47" s="389">
        <v>0</v>
      </c>
      <c r="J47" s="197">
        <v>0</v>
      </c>
      <c r="K47" s="195">
        <v>0</v>
      </c>
      <c r="L47" s="387">
        <v>0</v>
      </c>
    </row>
    <row r="48" spans="1:15">
      <c r="A48" s="411" t="s">
        <v>356</v>
      </c>
      <c r="B48" s="473">
        <v>5</v>
      </c>
      <c r="C48" s="416">
        <v>0</v>
      </c>
      <c r="D48" s="416">
        <v>219405492</v>
      </c>
      <c r="E48" s="414">
        <v>121070281</v>
      </c>
      <c r="F48" s="415">
        <v>105338940</v>
      </c>
      <c r="G48" s="416">
        <v>1344218.8130000001</v>
      </c>
      <c r="H48" s="414">
        <v>1344218.8130000001</v>
      </c>
      <c r="I48" s="417">
        <v>1344218.8130000001</v>
      </c>
      <c r="J48" s="418">
        <v>1424871.9417800002</v>
      </c>
      <c r="K48" s="416">
        <v>1510364.2582868002</v>
      </c>
      <c r="L48" s="414">
        <v>1600986.1137840084</v>
      </c>
    </row>
    <row r="49" spans="1:14" s="325" customFormat="1">
      <c r="A49" s="320" t="s">
        <v>98</v>
      </c>
      <c r="B49" s="236"/>
      <c r="C49" s="240"/>
      <c r="D49" s="240"/>
      <c r="E49" s="240"/>
      <c r="F49" s="240"/>
      <c r="G49" s="240"/>
      <c r="H49" s="240"/>
      <c r="I49" s="240"/>
      <c r="J49" s="240"/>
      <c r="K49" s="240"/>
      <c r="L49" s="240"/>
    </row>
    <row r="50" spans="1:14" s="325" customFormat="1">
      <c r="A50" s="2195" t="s">
        <v>357</v>
      </c>
      <c r="B50" s="2195"/>
      <c r="C50" s="2195"/>
      <c r="D50" s="2195"/>
      <c r="E50" s="2195"/>
      <c r="F50" s="2195"/>
      <c r="G50" s="2195"/>
      <c r="H50" s="2195"/>
      <c r="I50" s="2195"/>
      <c r="J50" s="2195"/>
      <c r="K50" s="2195"/>
      <c r="L50" s="2195"/>
    </row>
    <row r="51" spans="1:14" s="325" customFormat="1">
      <c r="A51" s="238" t="s">
        <v>358</v>
      </c>
      <c r="B51" s="238"/>
      <c r="C51" s="238"/>
      <c r="D51" s="238"/>
      <c r="E51" s="238"/>
      <c r="F51" s="238"/>
      <c r="G51" s="238"/>
      <c r="H51" s="238"/>
      <c r="I51" s="238"/>
      <c r="J51" s="238"/>
      <c r="K51" s="238"/>
      <c r="L51" s="238"/>
    </row>
    <row r="52" spans="1:14" s="325" customFormat="1">
      <c r="A52" s="238" t="s">
        <v>359</v>
      </c>
      <c r="B52" s="238"/>
      <c r="C52" s="238"/>
      <c r="D52" s="238"/>
      <c r="E52" s="238"/>
      <c r="F52" s="238"/>
      <c r="G52" s="238"/>
      <c r="H52" s="238"/>
      <c r="I52" s="238"/>
      <c r="J52" s="238"/>
      <c r="K52" s="238"/>
      <c r="L52" s="238"/>
    </row>
    <row r="53" spans="1:14" s="325" customFormat="1">
      <c r="A53" s="238" t="s">
        <v>360</v>
      </c>
      <c r="B53" s="238"/>
      <c r="C53" s="238"/>
      <c r="D53" s="238"/>
      <c r="E53" s="322"/>
      <c r="F53" s="322"/>
      <c r="G53" s="238"/>
      <c r="H53" s="238"/>
      <c r="I53" s="238"/>
      <c r="J53" s="238"/>
      <c r="K53" s="238"/>
      <c r="L53" s="238"/>
    </row>
    <row r="54" spans="1:14" s="325" customFormat="1">
      <c r="A54" s="238" t="s">
        <v>361</v>
      </c>
      <c r="B54" s="236"/>
      <c r="C54" s="239"/>
      <c r="D54" s="239"/>
      <c r="E54" s="240"/>
      <c r="F54" s="240"/>
      <c r="G54" s="240"/>
      <c r="H54" s="240"/>
      <c r="I54" s="240"/>
      <c r="J54" s="240"/>
      <c r="K54" s="240"/>
      <c r="L54" s="240"/>
    </row>
    <row r="55" spans="1:14">
      <c r="A55" s="479" t="s">
        <v>263</v>
      </c>
      <c r="B55" s="236"/>
      <c r="C55" s="597">
        <v>0</v>
      </c>
      <c r="D55" s="597">
        <v>-80848908</v>
      </c>
      <c r="E55" s="597">
        <v>-2640708</v>
      </c>
      <c r="F55" s="597">
        <v>33727160.520000011</v>
      </c>
      <c r="G55" s="597">
        <v>13377772.200000003</v>
      </c>
      <c r="H55" s="597">
        <v>18287619.550000004</v>
      </c>
      <c r="I55" s="597">
        <v>-1344218.8130000001</v>
      </c>
      <c r="J55" s="597">
        <v>147399807.18806207</v>
      </c>
      <c r="K55" s="597">
        <v>132645537.65256584</v>
      </c>
      <c r="L55" s="597">
        <v>149947862.88104957</v>
      </c>
      <c r="M55" s="62"/>
      <c r="N55" s="62"/>
    </row>
    <row r="57" spans="1:14">
      <c r="B57" s="2"/>
    </row>
    <row r="58" spans="1:14">
      <c r="B58" s="2"/>
    </row>
    <row r="59" spans="1:14">
      <c r="B59" s="2"/>
    </row>
    <row r="60" spans="1:14">
      <c r="B60" s="2"/>
    </row>
  </sheetData>
  <mergeCells count="3">
    <mergeCell ref="F2:I2"/>
    <mergeCell ref="J2:L2"/>
    <mergeCell ref="A50:L50"/>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P49"/>
  <sheetViews>
    <sheetView topLeftCell="A16" workbookViewId="0">
      <selection activeCell="D38" sqref="D37:D38"/>
    </sheetView>
  </sheetViews>
  <sheetFormatPr defaultRowHeight="12.75"/>
  <cols>
    <col min="1" max="1" width="30.7109375" style="2" customWidth="1"/>
    <col min="2" max="2" width="0" style="249" hidden="1" customWidth="1"/>
    <col min="3" max="8" width="9.140625" style="2"/>
    <col min="9" max="9" width="0" style="2" hidden="1" customWidth="1"/>
    <col min="10" max="16384" width="9.140625" style="2"/>
  </cols>
  <sheetData>
    <row r="1" spans="1:12" s="252" customFormat="1">
      <c r="A1" s="166" t="s">
        <v>362</v>
      </c>
      <c r="B1" s="166"/>
      <c r="C1" s="166"/>
      <c r="D1" s="166"/>
      <c r="E1" s="166"/>
      <c r="F1" s="166"/>
      <c r="G1" s="166"/>
      <c r="H1" s="166"/>
      <c r="I1" s="166"/>
      <c r="J1" s="166"/>
      <c r="K1" s="166"/>
      <c r="L1" s="166"/>
    </row>
    <row r="2" spans="1:12">
      <c r="A2" s="168" t="s">
        <v>1</v>
      </c>
      <c r="B2" s="169" t="s">
        <v>72</v>
      </c>
      <c r="C2" s="5" t="s">
        <v>2</v>
      </c>
      <c r="D2" s="5" t="s">
        <v>3</v>
      </c>
      <c r="E2" s="6" t="s">
        <v>4</v>
      </c>
      <c r="F2" s="2176" t="s">
        <v>5</v>
      </c>
      <c r="G2" s="2177"/>
      <c r="H2" s="2177"/>
      <c r="I2" s="2177"/>
      <c r="J2" s="2178" t="s">
        <v>6</v>
      </c>
      <c r="K2" s="2179"/>
      <c r="L2" s="2180"/>
    </row>
    <row r="3" spans="1:12" ht="25.5">
      <c r="A3" s="170" t="s">
        <v>73</v>
      </c>
      <c r="B3" s="581"/>
      <c r="C3" s="9" t="s">
        <v>8</v>
      </c>
      <c r="D3" s="9" t="s">
        <v>8</v>
      </c>
      <c r="E3" s="10" t="s">
        <v>8</v>
      </c>
      <c r="F3" s="8" t="s">
        <v>9</v>
      </c>
      <c r="G3" s="9" t="s">
        <v>10</v>
      </c>
      <c r="H3" s="10" t="s">
        <v>11</v>
      </c>
      <c r="I3" s="11" t="s">
        <v>12</v>
      </c>
      <c r="J3" s="8" t="s">
        <v>13</v>
      </c>
      <c r="K3" s="9" t="s">
        <v>14</v>
      </c>
      <c r="L3" s="10" t="s">
        <v>15</v>
      </c>
    </row>
    <row r="4" spans="1:12">
      <c r="A4" s="120" t="s">
        <v>363</v>
      </c>
      <c r="B4" s="430"/>
      <c r="C4" s="485"/>
      <c r="D4" s="485"/>
      <c r="E4" s="488"/>
      <c r="F4" s="487"/>
      <c r="G4" s="485"/>
      <c r="H4" s="488"/>
      <c r="I4" s="486"/>
      <c r="J4" s="582"/>
      <c r="K4" s="485"/>
      <c r="L4" s="488"/>
    </row>
    <row r="5" spans="1:12">
      <c r="A5" s="596" t="s">
        <v>364</v>
      </c>
      <c r="B5" s="441"/>
      <c r="C5" s="110"/>
      <c r="D5" s="110"/>
      <c r="E5" s="111"/>
      <c r="F5" s="112"/>
      <c r="G5" s="110"/>
      <c r="H5" s="111"/>
      <c r="I5" s="113"/>
      <c r="J5" s="223"/>
      <c r="K5" s="110"/>
      <c r="L5" s="111"/>
    </row>
    <row r="6" spans="1:12">
      <c r="A6" s="598" t="s">
        <v>365</v>
      </c>
      <c r="B6" s="441"/>
      <c r="C6" s="195">
        <v>19207369</v>
      </c>
      <c r="D6" s="195">
        <v>34998000</v>
      </c>
      <c r="E6" s="387">
        <v>46869145</v>
      </c>
      <c r="F6" s="388">
        <v>50548372.8825</v>
      </c>
      <c r="G6" s="195">
        <v>32234090</v>
      </c>
      <c r="H6" s="387">
        <v>0</v>
      </c>
      <c r="I6" s="389">
        <v>0</v>
      </c>
      <c r="J6" s="197">
        <v>21239314.842879999</v>
      </c>
      <c r="K6" s="197">
        <v>23269793.341859329</v>
      </c>
      <c r="L6" s="387">
        <v>25417595.267312948</v>
      </c>
    </row>
    <row r="7" spans="1:12">
      <c r="A7" s="598" t="s">
        <v>366</v>
      </c>
      <c r="B7" s="441">
        <v>1</v>
      </c>
      <c r="C7" s="195">
        <v>7437817</v>
      </c>
      <c r="D7" s="195">
        <v>9466128</v>
      </c>
      <c r="E7" s="387">
        <v>0</v>
      </c>
      <c r="F7" s="388">
        <v>16605000</v>
      </c>
      <c r="G7" s="195">
        <v>16605000</v>
      </c>
      <c r="H7" s="387">
        <v>0</v>
      </c>
      <c r="I7" s="389">
        <v>0</v>
      </c>
      <c r="J7" s="388">
        <v>18061000</v>
      </c>
      <c r="K7" s="388">
        <v>20334000</v>
      </c>
      <c r="L7" s="388">
        <v>37542000</v>
      </c>
    </row>
    <row r="8" spans="1:12">
      <c r="A8" s="598" t="s">
        <v>367</v>
      </c>
      <c r="B8" s="441">
        <v>1</v>
      </c>
      <c r="C8" s="195">
        <v>0</v>
      </c>
      <c r="D8" s="195">
        <v>0</v>
      </c>
      <c r="E8" s="387">
        <v>0</v>
      </c>
      <c r="F8" s="388">
        <v>10922955</v>
      </c>
      <c r="G8" s="195">
        <v>10922955</v>
      </c>
      <c r="H8" s="387">
        <v>0</v>
      </c>
      <c r="I8" s="389">
        <v>0</v>
      </c>
      <c r="J8" s="388">
        <v>9488000</v>
      </c>
      <c r="K8" s="388">
        <v>11537000</v>
      </c>
      <c r="L8" s="388">
        <v>12171000</v>
      </c>
    </row>
    <row r="9" spans="1:12">
      <c r="A9" s="598" t="s">
        <v>368</v>
      </c>
      <c r="B9" s="441"/>
      <c r="C9" s="195">
        <v>-8380</v>
      </c>
      <c r="D9" s="195">
        <v>1520977</v>
      </c>
      <c r="E9" s="387">
        <v>2154637</v>
      </c>
      <c r="F9" s="388">
        <v>290000</v>
      </c>
      <c r="G9" s="195">
        <v>290000</v>
      </c>
      <c r="H9" s="387">
        <v>0</v>
      </c>
      <c r="I9" s="389">
        <v>0</v>
      </c>
      <c r="J9" s="388">
        <v>250000</v>
      </c>
      <c r="K9" s="388">
        <v>0</v>
      </c>
      <c r="L9" s="388">
        <v>0</v>
      </c>
    </row>
    <row r="10" spans="1:12">
      <c r="A10" s="598" t="s">
        <v>369</v>
      </c>
      <c r="B10" s="441"/>
      <c r="C10" s="195">
        <v>0</v>
      </c>
      <c r="D10" s="195">
        <v>0</v>
      </c>
      <c r="E10" s="387">
        <v>0</v>
      </c>
      <c r="F10" s="388">
        <v>0</v>
      </c>
      <c r="G10" s="195">
        <v>0</v>
      </c>
      <c r="H10" s="387">
        <v>0</v>
      </c>
      <c r="I10" s="389">
        <v>0</v>
      </c>
      <c r="J10" s="197">
        <v>0</v>
      </c>
      <c r="K10" s="195">
        <v>0</v>
      </c>
      <c r="L10" s="387">
        <v>0</v>
      </c>
    </row>
    <row r="11" spans="1:12">
      <c r="A11" s="596" t="s">
        <v>370</v>
      </c>
      <c r="B11" s="441"/>
      <c r="C11" s="19"/>
      <c r="D11" s="110"/>
      <c r="E11" s="111"/>
      <c r="F11" s="112"/>
      <c r="G11" s="110"/>
      <c r="H11" s="111"/>
      <c r="I11" s="113"/>
      <c r="J11" s="223"/>
      <c r="K11" s="110"/>
      <c r="L11" s="111"/>
    </row>
    <row r="12" spans="1:12">
      <c r="A12" s="598" t="s">
        <v>371</v>
      </c>
      <c r="B12" s="441"/>
      <c r="C12" s="195">
        <v>-28236787</v>
      </c>
      <c r="D12" s="195">
        <v>-35880259</v>
      </c>
      <c r="E12" s="387">
        <v>-27912182</v>
      </c>
      <c r="F12" s="388">
        <v>0</v>
      </c>
      <c r="G12" s="195">
        <v>-44280055</v>
      </c>
      <c r="H12" s="387">
        <v>0</v>
      </c>
      <c r="I12" s="389">
        <v>0</v>
      </c>
      <c r="J12" s="197">
        <v>-30240057.978800002</v>
      </c>
      <c r="K12" s="197">
        <v>-48129500</v>
      </c>
      <c r="L12" s="387">
        <v>-51123154.899999999</v>
      </c>
    </row>
    <row r="13" spans="1:12">
      <c r="A13" s="598" t="s">
        <v>26</v>
      </c>
      <c r="B13" s="441"/>
      <c r="C13" s="195">
        <v>-224773</v>
      </c>
      <c r="D13" s="195">
        <v>-491959</v>
      </c>
      <c r="E13" s="387">
        <v>-565751</v>
      </c>
      <c r="F13" s="388">
        <v>8783000</v>
      </c>
      <c r="G13" s="195">
        <v>-324000</v>
      </c>
      <c r="H13" s="387">
        <v>0</v>
      </c>
      <c r="I13" s="389">
        <v>0</v>
      </c>
      <c r="J13" s="197">
        <v>-453000</v>
      </c>
      <c r="K13" s="197">
        <v>-585000</v>
      </c>
      <c r="L13" s="197">
        <v>-590000</v>
      </c>
    </row>
    <row r="14" spans="1:12">
      <c r="A14" s="598" t="s">
        <v>372</v>
      </c>
      <c r="B14" s="441">
        <v>1</v>
      </c>
      <c r="C14" s="195">
        <v>0</v>
      </c>
      <c r="D14" s="195">
        <v>0</v>
      </c>
      <c r="E14" s="387">
        <v>0</v>
      </c>
      <c r="F14" s="388">
        <v>3858650</v>
      </c>
      <c r="G14" s="195">
        <v>-3767700</v>
      </c>
      <c r="H14" s="387">
        <v>0</v>
      </c>
      <c r="I14" s="389">
        <v>0</v>
      </c>
      <c r="J14" s="197">
        <v>-3483078.63</v>
      </c>
      <c r="K14" s="197">
        <v>-4036170</v>
      </c>
      <c r="L14" s="197">
        <v>-4330905</v>
      </c>
    </row>
    <row r="15" spans="1:12">
      <c r="A15" s="584" t="s">
        <v>373</v>
      </c>
      <c r="B15" s="585"/>
      <c r="C15" s="599">
        <v>-1824754</v>
      </c>
      <c r="D15" s="599">
        <v>9612887</v>
      </c>
      <c r="E15" s="600">
        <v>20545849</v>
      </c>
      <c r="F15" s="601">
        <v>91007977.882499993</v>
      </c>
      <c r="G15" s="599">
        <v>11680290</v>
      </c>
      <c r="H15" s="589">
        <v>0</v>
      </c>
      <c r="I15" s="601">
        <v>0</v>
      </c>
      <c r="J15" s="602">
        <v>14862178.234079994</v>
      </c>
      <c r="K15" s="599">
        <v>2390123.3418593258</v>
      </c>
      <c r="L15" s="600">
        <v>19086535.367312945</v>
      </c>
    </row>
    <row r="16" spans="1:12" ht="1.5" customHeight="1">
      <c r="A16" s="92"/>
      <c r="B16" s="441"/>
      <c r="C16" s="110"/>
      <c r="D16" s="110"/>
      <c r="E16" s="111"/>
      <c r="F16" s="112"/>
      <c r="G16" s="110"/>
      <c r="H16" s="111"/>
      <c r="I16" s="113"/>
      <c r="J16" s="223"/>
      <c r="K16" s="110"/>
      <c r="L16" s="111"/>
    </row>
    <row r="17" spans="1:12">
      <c r="A17" s="120" t="s">
        <v>374</v>
      </c>
      <c r="B17" s="441"/>
      <c r="C17" s="110"/>
      <c r="D17" s="110"/>
      <c r="E17" s="111"/>
      <c r="F17" s="112"/>
      <c r="G17" s="110"/>
      <c r="H17" s="111"/>
      <c r="I17" s="113"/>
      <c r="J17" s="223"/>
      <c r="K17" s="110"/>
      <c r="L17" s="111"/>
    </row>
    <row r="18" spans="1:12">
      <c r="A18" s="120" t="s">
        <v>364</v>
      </c>
      <c r="B18" s="441"/>
      <c r="C18" s="121"/>
      <c r="D18" s="121"/>
      <c r="E18" s="122"/>
      <c r="F18" s="123"/>
      <c r="G18" s="121"/>
      <c r="H18" s="122"/>
      <c r="I18" s="124"/>
      <c r="J18" s="408"/>
      <c r="K18" s="121"/>
      <c r="L18" s="122"/>
    </row>
    <row r="19" spans="1:12">
      <c r="A19" s="598" t="s">
        <v>375</v>
      </c>
      <c r="B19" s="441"/>
      <c r="C19" s="195">
        <v>0</v>
      </c>
      <c r="D19" s="195">
        <v>0</v>
      </c>
      <c r="E19" s="387">
        <v>2559</v>
      </c>
      <c r="F19" s="444">
        <v>0</v>
      </c>
      <c r="G19" s="442">
        <v>0</v>
      </c>
      <c r="H19" s="443">
        <v>0</v>
      </c>
      <c r="I19" s="389">
        <v>0</v>
      </c>
      <c r="J19" s="446">
        <v>0</v>
      </c>
      <c r="K19" s="442">
        <v>0</v>
      </c>
      <c r="L19" s="443">
        <v>0</v>
      </c>
    </row>
    <row r="20" spans="1:12">
      <c r="A20" s="598" t="s">
        <v>376</v>
      </c>
      <c r="B20" s="441"/>
      <c r="C20" s="195">
        <v>266909</v>
      </c>
      <c r="D20" s="442">
        <v>335165</v>
      </c>
      <c r="E20" s="443">
        <v>0</v>
      </c>
      <c r="F20" s="388">
        <v>0</v>
      </c>
      <c r="G20" s="195">
        <v>0</v>
      </c>
      <c r="H20" s="443">
        <v>0</v>
      </c>
      <c r="I20" s="389">
        <v>0</v>
      </c>
      <c r="J20" s="197">
        <v>0</v>
      </c>
      <c r="K20" s="195">
        <v>0</v>
      </c>
      <c r="L20" s="387">
        <v>0</v>
      </c>
    </row>
    <row r="21" spans="1:12">
      <c r="A21" s="598" t="s">
        <v>377</v>
      </c>
      <c r="B21" s="441"/>
      <c r="C21" s="442">
        <v>-63007</v>
      </c>
      <c r="D21" s="195">
        <v>-13227</v>
      </c>
      <c r="E21" s="387">
        <v>-23948</v>
      </c>
      <c r="F21" s="444">
        <v>0</v>
      </c>
      <c r="G21" s="442">
        <v>0</v>
      </c>
      <c r="H21" s="443">
        <v>0</v>
      </c>
      <c r="I21" s="389">
        <v>0</v>
      </c>
      <c r="J21" s="446">
        <v>-260140.96000000002</v>
      </c>
      <c r="K21" s="446">
        <v>-260140.96000000002</v>
      </c>
      <c r="L21" s="446">
        <v>-275749.41760000004</v>
      </c>
    </row>
    <row r="22" spans="1:12">
      <c r="A22" s="598" t="s">
        <v>378</v>
      </c>
      <c r="B22" s="441"/>
      <c r="C22" s="195">
        <v>0</v>
      </c>
      <c r="D22" s="195">
        <v>0</v>
      </c>
      <c r="E22" s="387">
        <v>567481</v>
      </c>
      <c r="F22" s="388">
        <v>0</v>
      </c>
      <c r="G22" s="195">
        <v>0</v>
      </c>
      <c r="H22" s="443">
        <v>0</v>
      </c>
      <c r="I22" s="389">
        <v>0</v>
      </c>
      <c r="J22" s="197">
        <v>0</v>
      </c>
      <c r="K22" s="195">
        <v>0</v>
      </c>
      <c r="L22" s="387">
        <v>0</v>
      </c>
    </row>
    <row r="23" spans="1:12">
      <c r="A23" s="120" t="s">
        <v>370</v>
      </c>
      <c r="B23" s="441"/>
      <c r="C23" s="457"/>
      <c r="D23" s="457"/>
      <c r="E23" s="458"/>
      <c r="F23" s="459"/>
      <c r="G23" s="457"/>
      <c r="H23" s="458"/>
      <c r="I23" s="460"/>
      <c r="J23" s="461"/>
      <c r="K23" s="457"/>
      <c r="L23" s="458"/>
    </row>
    <row r="24" spans="1:12">
      <c r="A24" s="493" t="s">
        <v>379</v>
      </c>
      <c r="B24" s="441"/>
      <c r="C24" s="195">
        <v>-5366646</v>
      </c>
      <c r="D24" s="195">
        <v>-16634242</v>
      </c>
      <c r="E24" s="387">
        <v>0</v>
      </c>
      <c r="F24" s="388">
        <v>-10922955</v>
      </c>
      <c r="G24" s="195">
        <v>-10922955</v>
      </c>
      <c r="H24" s="387">
        <v>0</v>
      </c>
      <c r="I24" s="389">
        <v>0</v>
      </c>
      <c r="J24" s="197">
        <v>-9488000</v>
      </c>
      <c r="K24" s="197">
        <v>-11537000</v>
      </c>
      <c r="L24" s="197">
        <v>-12171000</v>
      </c>
    </row>
    <row r="25" spans="1:12">
      <c r="A25" s="584" t="s">
        <v>380</v>
      </c>
      <c r="B25" s="585"/>
      <c r="C25" s="599">
        <v>-5162744</v>
      </c>
      <c r="D25" s="599">
        <v>-16312304</v>
      </c>
      <c r="E25" s="600">
        <v>546092</v>
      </c>
      <c r="F25" s="601">
        <v>-10922955</v>
      </c>
      <c r="G25" s="599">
        <v>-10922955</v>
      </c>
      <c r="H25" s="600">
        <v>0</v>
      </c>
      <c r="I25" s="589">
        <v>0</v>
      </c>
      <c r="J25" s="602">
        <v>-9748140.9600000009</v>
      </c>
      <c r="K25" s="599">
        <v>-11797140.960000001</v>
      </c>
      <c r="L25" s="600">
        <v>-12446749.4176</v>
      </c>
    </row>
    <row r="26" spans="1:12" ht="3" customHeight="1">
      <c r="A26" s="92"/>
      <c r="B26" s="441"/>
      <c r="C26" s="110"/>
      <c r="D26" s="110"/>
      <c r="E26" s="111"/>
      <c r="F26" s="112"/>
      <c r="G26" s="110"/>
      <c r="H26" s="111"/>
      <c r="I26" s="113"/>
      <c r="J26" s="223"/>
      <c r="K26" s="110"/>
      <c r="L26" s="111"/>
    </row>
    <row r="27" spans="1:12">
      <c r="A27" s="120" t="s">
        <v>381</v>
      </c>
      <c r="B27" s="441"/>
      <c r="C27" s="110"/>
      <c r="D27" s="110"/>
      <c r="E27" s="111"/>
      <c r="F27" s="112"/>
      <c r="G27" s="110"/>
      <c r="H27" s="111"/>
      <c r="I27" s="113"/>
      <c r="J27" s="223"/>
      <c r="K27" s="110"/>
      <c r="L27" s="111"/>
    </row>
    <row r="28" spans="1:12">
      <c r="A28" s="120" t="s">
        <v>364</v>
      </c>
      <c r="B28" s="441"/>
      <c r="C28" s="110"/>
      <c r="D28" s="110"/>
      <c r="E28" s="111"/>
      <c r="F28" s="112"/>
      <c r="G28" s="110"/>
      <c r="H28" s="111"/>
      <c r="I28" s="113"/>
      <c r="J28" s="223"/>
      <c r="K28" s="110"/>
      <c r="L28" s="111"/>
    </row>
    <row r="29" spans="1:12">
      <c r="A29" s="493" t="s">
        <v>382</v>
      </c>
      <c r="B29" s="441"/>
      <c r="C29" s="195">
        <v>0</v>
      </c>
      <c r="D29" s="195">
        <v>0</v>
      </c>
      <c r="E29" s="387">
        <v>0</v>
      </c>
      <c r="F29" s="388">
        <v>0</v>
      </c>
      <c r="G29" s="195">
        <v>0</v>
      </c>
      <c r="H29" s="387">
        <v>0</v>
      </c>
      <c r="I29" s="389">
        <v>0</v>
      </c>
      <c r="J29" s="197">
        <v>0</v>
      </c>
      <c r="K29" s="195">
        <v>0</v>
      </c>
      <c r="L29" s="387">
        <v>0</v>
      </c>
    </row>
    <row r="30" spans="1:12">
      <c r="A30" s="598" t="s">
        <v>383</v>
      </c>
      <c r="B30" s="441"/>
      <c r="C30" s="195">
        <v>0</v>
      </c>
      <c r="D30" s="195">
        <v>0</v>
      </c>
      <c r="E30" s="387">
        <v>177073</v>
      </c>
      <c r="F30" s="388">
        <v>0</v>
      </c>
      <c r="G30" s="195">
        <v>0</v>
      </c>
      <c r="H30" s="387">
        <v>0</v>
      </c>
      <c r="I30" s="389">
        <v>0</v>
      </c>
      <c r="J30" s="197">
        <v>0</v>
      </c>
      <c r="K30" s="195">
        <v>0</v>
      </c>
      <c r="L30" s="387">
        <v>0</v>
      </c>
    </row>
    <row r="31" spans="1:12">
      <c r="A31" s="598" t="s">
        <v>384</v>
      </c>
      <c r="B31" s="441"/>
      <c r="C31" s="195">
        <v>0</v>
      </c>
      <c r="D31" s="195">
        <v>0</v>
      </c>
      <c r="E31" s="387">
        <v>29734</v>
      </c>
      <c r="F31" s="388">
        <v>0</v>
      </c>
      <c r="G31" s="442">
        <v>0</v>
      </c>
      <c r="H31" s="387">
        <v>0</v>
      </c>
      <c r="I31" s="389">
        <v>0</v>
      </c>
      <c r="J31" s="197">
        <v>173000</v>
      </c>
      <c r="K31" s="197">
        <v>183380</v>
      </c>
      <c r="L31" s="387">
        <v>173000</v>
      </c>
    </row>
    <row r="32" spans="1:12">
      <c r="A32" s="596" t="s">
        <v>370</v>
      </c>
      <c r="B32" s="441"/>
      <c r="C32" s="457"/>
      <c r="D32" s="457"/>
      <c r="E32" s="458"/>
      <c r="F32" s="459"/>
      <c r="G32" s="457"/>
      <c r="H32" s="458"/>
      <c r="I32" s="460"/>
      <c r="J32" s="461"/>
      <c r="K32" s="457"/>
      <c r="L32" s="458"/>
    </row>
    <row r="33" spans="1:16">
      <c r="A33" s="598" t="s">
        <v>385</v>
      </c>
      <c r="B33" s="441"/>
      <c r="C33" s="195">
        <v>-224773</v>
      </c>
      <c r="D33" s="195">
        <v>-51157</v>
      </c>
      <c r="E33" s="387">
        <v>-169023</v>
      </c>
      <c r="F33" s="388">
        <v>-324000</v>
      </c>
      <c r="G33" s="195">
        <v>0</v>
      </c>
      <c r="H33" s="387">
        <v>0</v>
      </c>
      <c r="I33" s="389">
        <v>0</v>
      </c>
      <c r="J33" s="197">
        <v>-1889000</v>
      </c>
      <c r="K33" s="195">
        <v>-1889000</v>
      </c>
      <c r="L33" s="195">
        <v>-1889000</v>
      </c>
    </row>
    <row r="34" spans="1:16">
      <c r="A34" s="584" t="s">
        <v>386</v>
      </c>
      <c r="B34" s="585"/>
      <c r="C34" s="599">
        <v>-224773</v>
      </c>
      <c r="D34" s="599">
        <v>-51157</v>
      </c>
      <c r="E34" s="600">
        <v>37784</v>
      </c>
      <c r="F34" s="601">
        <v>-324000</v>
      </c>
      <c r="G34" s="599">
        <v>0</v>
      </c>
      <c r="H34" s="600">
        <v>0</v>
      </c>
      <c r="I34" s="589">
        <v>0</v>
      </c>
      <c r="J34" s="602">
        <v>-1716000</v>
      </c>
      <c r="K34" s="599">
        <v>-1705620</v>
      </c>
      <c r="L34" s="600">
        <v>-1716000</v>
      </c>
    </row>
    <row r="35" spans="1:16">
      <c r="A35" s="92"/>
      <c r="B35" s="441"/>
      <c r="C35" s="110"/>
      <c r="D35" s="110"/>
      <c r="E35" s="111"/>
      <c r="F35" s="112"/>
      <c r="G35" s="110"/>
      <c r="H35" s="111"/>
      <c r="I35" s="113"/>
      <c r="J35" s="223"/>
      <c r="K35" s="110"/>
      <c r="L35" s="111"/>
    </row>
    <row r="36" spans="1:16">
      <c r="A36" s="120" t="s">
        <v>387</v>
      </c>
      <c r="B36" s="441"/>
      <c r="C36" s="121">
        <v>-7212271</v>
      </c>
      <c r="D36" s="121">
        <v>-6750574</v>
      </c>
      <c r="E36" s="122">
        <v>21129725</v>
      </c>
      <c r="F36" s="123">
        <v>79761022.882499993</v>
      </c>
      <c r="G36" s="121">
        <v>757335</v>
      </c>
      <c r="H36" s="122">
        <v>0</v>
      </c>
      <c r="I36" s="124">
        <v>0</v>
      </c>
      <c r="J36" s="408">
        <v>3398037.2740799934</v>
      </c>
      <c r="K36" s="121">
        <v>-11112637.618140675</v>
      </c>
      <c r="L36" s="122">
        <v>4923785.9497129451</v>
      </c>
    </row>
    <row r="37" spans="1:16">
      <c r="A37" s="493" t="s">
        <v>388</v>
      </c>
      <c r="B37" s="441">
        <v>2</v>
      </c>
      <c r="C37" s="524">
        <v>6739201</v>
      </c>
      <c r="D37" s="121">
        <v>-473070</v>
      </c>
      <c r="E37" s="603">
        <v>-7223644</v>
      </c>
      <c r="F37" s="526">
        <v>13906081</v>
      </c>
      <c r="G37" s="524">
        <v>13906081</v>
      </c>
      <c r="H37" s="525">
        <v>14663416</v>
      </c>
      <c r="I37" s="124">
        <v>13906081</v>
      </c>
      <c r="J37" s="604">
        <v>13906081</v>
      </c>
      <c r="K37" s="121">
        <v>17304118.274079993</v>
      </c>
      <c r="L37" s="122">
        <v>6191480.6559393182</v>
      </c>
    </row>
    <row r="38" spans="1:16">
      <c r="A38" s="605" t="s">
        <v>389</v>
      </c>
      <c r="B38" s="556">
        <v>2</v>
      </c>
      <c r="C38" s="230">
        <v>-473070</v>
      </c>
      <c r="D38" s="606">
        <v>-7223644</v>
      </c>
      <c r="E38" s="231">
        <v>13906081</v>
      </c>
      <c r="F38" s="232">
        <v>93667103.882499993</v>
      </c>
      <c r="G38" s="230">
        <v>14663416</v>
      </c>
      <c r="H38" s="231">
        <v>14663416</v>
      </c>
      <c r="I38" s="607">
        <v>13906081</v>
      </c>
      <c r="J38" s="608">
        <v>17304118.274079993</v>
      </c>
      <c r="K38" s="230">
        <v>6191480.6559393182</v>
      </c>
      <c r="L38" s="231">
        <v>11115266.605652263</v>
      </c>
    </row>
    <row r="39" spans="1:16" s="325" customFormat="1">
      <c r="A39" s="320" t="s">
        <v>98</v>
      </c>
      <c r="B39" s="321"/>
      <c r="C39" s="327"/>
      <c r="D39" s="324"/>
      <c r="E39" s="327"/>
      <c r="F39" s="327"/>
      <c r="G39" s="327"/>
      <c r="H39" s="327"/>
      <c r="I39" s="327"/>
      <c r="J39" s="327"/>
      <c r="K39" s="327"/>
      <c r="L39" s="327"/>
      <c r="M39" s="2"/>
      <c r="N39" s="2"/>
      <c r="O39" s="2"/>
      <c r="P39" s="2"/>
    </row>
    <row r="40" spans="1:16" s="325" customFormat="1">
      <c r="A40" s="238" t="s">
        <v>390</v>
      </c>
      <c r="B40" s="321"/>
      <c r="C40" s="327"/>
      <c r="D40" s="324"/>
      <c r="E40" s="327"/>
      <c r="F40" s="327"/>
      <c r="G40" s="327"/>
      <c r="H40" s="327"/>
      <c r="I40" s="327"/>
      <c r="J40" s="327"/>
      <c r="K40" s="327"/>
      <c r="L40" s="327"/>
      <c r="M40" s="2"/>
      <c r="N40" s="2"/>
      <c r="O40" s="2"/>
      <c r="P40" s="2"/>
    </row>
    <row r="41" spans="1:16" s="325" customFormat="1">
      <c r="A41" s="238" t="s">
        <v>391</v>
      </c>
      <c r="B41" s="321"/>
      <c r="C41" s="326"/>
      <c r="D41" s="326"/>
      <c r="E41" s="327"/>
      <c r="F41" s="327"/>
      <c r="G41" s="327"/>
      <c r="H41" s="327"/>
      <c r="I41" s="327"/>
      <c r="J41" s="327"/>
      <c r="K41" s="327"/>
      <c r="L41" s="327"/>
      <c r="N41" s="2"/>
      <c r="O41" s="2"/>
      <c r="P41" s="2"/>
    </row>
    <row r="42" spans="1:16">
      <c r="A42" s="479"/>
      <c r="B42" s="236"/>
      <c r="C42" s="329"/>
      <c r="D42" s="329"/>
      <c r="E42" s="481"/>
      <c r="F42" s="330"/>
      <c r="G42" s="330"/>
      <c r="H42" s="330"/>
      <c r="I42" s="330"/>
      <c r="J42" s="330"/>
      <c r="K42" s="330"/>
      <c r="L42" s="330"/>
    </row>
    <row r="43" spans="1:16">
      <c r="A43" s="480" t="s">
        <v>392</v>
      </c>
      <c r="B43" s="321"/>
      <c r="C43" s="296">
        <v>26840708</v>
      </c>
      <c r="D43" s="296">
        <v>46307043</v>
      </c>
      <c r="E43" s="296">
        <v>49002393</v>
      </c>
      <c r="F43" s="296">
        <v>78366327.882499993</v>
      </c>
      <c r="G43" s="296">
        <v>60052045</v>
      </c>
      <c r="H43" s="296">
        <v>0</v>
      </c>
      <c r="I43" s="296">
        <v>0</v>
      </c>
      <c r="J43" s="296">
        <v>48778173.882879995</v>
      </c>
      <c r="K43" s="296">
        <v>54880652.381859325</v>
      </c>
      <c r="L43" s="296">
        <v>74854845.849712938</v>
      </c>
    </row>
    <row r="44" spans="1:16">
      <c r="A44" s="480" t="s">
        <v>393</v>
      </c>
      <c r="B44" s="321"/>
      <c r="C44" s="296">
        <v>-33828206</v>
      </c>
      <c r="D44" s="296">
        <v>-53006460</v>
      </c>
      <c r="E44" s="296">
        <v>-28477933</v>
      </c>
      <c r="F44" s="296">
        <v>1718695</v>
      </c>
      <c r="G44" s="296">
        <v>-59294710</v>
      </c>
      <c r="H44" s="296">
        <v>0</v>
      </c>
      <c r="I44" s="296">
        <v>0</v>
      </c>
      <c r="J44" s="296">
        <v>-43664136.608800001</v>
      </c>
      <c r="K44" s="296">
        <v>-64287670</v>
      </c>
      <c r="L44" s="296">
        <v>-68215059.900000006</v>
      </c>
    </row>
    <row r="45" spans="1:16">
      <c r="A45" s="480"/>
      <c r="B45" s="321"/>
      <c r="C45" s="296">
        <v>-6987498</v>
      </c>
      <c r="D45" s="296">
        <v>-6699417</v>
      </c>
      <c r="E45" s="296">
        <v>20524460</v>
      </c>
      <c r="F45" s="296">
        <v>80085022.882499993</v>
      </c>
      <c r="G45" s="296">
        <v>757335</v>
      </c>
      <c r="H45" s="296">
        <v>0</v>
      </c>
      <c r="I45" s="296">
        <v>0</v>
      </c>
      <c r="J45" s="296">
        <v>5114037.2740799934</v>
      </c>
      <c r="K45" s="296">
        <v>-9407017.6181406751</v>
      </c>
      <c r="L45" s="296">
        <v>6639785.9497129321</v>
      </c>
    </row>
    <row r="46" spans="1:16">
      <c r="A46" s="480" t="s">
        <v>394</v>
      </c>
      <c r="B46" s="331"/>
      <c r="C46" s="296">
        <v>0</v>
      </c>
      <c r="D46" s="296">
        <v>0</v>
      </c>
      <c r="E46" s="296">
        <v>774288</v>
      </c>
      <c r="F46" s="296">
        <v>0</v>
      </c>
      <c r="G46" s="296">
        <v>0</v>
      </c>
      <c r="H46" s="296">
        <v>0</v>
      </c>
      <c r="I46" s="296">
        <v>0</v>
      </c>
      <c r="J46" s="296">
        <v>173000</v>
      </c>
      <c r="K46" s="296">
        <v>183380</v>
      </c>
      <c r="L46" s="296">
        <v>173000</v>
      </c>
    </row>
    <row r="47" spans="1:16">
      <c r="A47" s="480" t="s">
        <v>385</v>
      </c>
      <c r="B47" s="331"/>
      <c r="C47" s="296">
        <v>-224773</v>
      </c>
      <c r="D47" s="296">
        <v>-51157</v>
      </c>
      <c r="E47" s="296">
        <v>-169023</v>
      </c>
      <c r="F47" s="296">
        <v>-324000</v>
      </c>
      <c r="G47" s="296">
        <v>0</v>
      </c>
      <c r="H47" s="296">
        <v>0</v>
      </c>
      <c r="I47" s="296">
        <v>0</v>
      </c>
      <c r="J47" s="296">
        <v>-1889000</v>
      </c>
      <c r="K47" s="296">
        <v>-1889000</v>
      </c>
      <c r="L47" s="296">
        <v>-1889000</v>
      </c>
    </row>
    <row r="48" spans="1:16">
      <c r="A48" s="332"/>
      <c r="B48" s="331"/>
      <c r="C48" s="296">
        <v>-7212271</v>
      </c>
      <c r="D48" s="296">
        <v>-6750574</v>
      </c>
      <c r="E48" s="296">
        <v>21129725</v>
      </c>
      <c r="F48" s="296">
        <v>79761022.882499993</v>
      </c>
      <c r="G48" s="296">
        <v>757335</v>
      </c>
      <c r="H48" s="296">
        <v>0</v>
      </c>
      <c r="I48" s="296">
        <v>0</v>
      </c>
      <c r="J48" s="296">
        <v>3398037.2740799934</v>
      </c>
      <c r="K48" s="296">
        <v>-11112637.618140675</v>
      </c>
      <c r="L48" s="296">
        <v>4923785.9497129321</v>
      </c>
    </row>
    <row r="49" spans="1:12">
      <c r="A49" s="332"/>
      <c r="B49" s="331"/>
      <c r="C49" s="609">
        <v>0</v>
      </c>
      <c r="D49" s="609">
        <v>0</v>
      </c>
      <c r="E49" s="609">
        <v>0</v>
      </c>
      <c r="F49" s="609">
        <v>0</v>
      </c>
      <c r="G49" s="609">
        <v>0</v>
      </c>
      <c r="H49" s="609">
        <v>0</v>
      </c>
      <c r="I49" s="609">
        <v>0</v>
      </c>
      <c r="J49" s="609">
        <v>0</v>
      </c>
      <c r="K49" s="609">
        <v>0</v>
      </c>
      <c r="L49" s="609">
        <v>1.3038516044616699E-8</v>
      </c>
    </row>
  </sheetData>
  <mergeCells count="2">
    <mergeCell ref="F2:I2"/>
    <mergeCell ref="J2: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N76"/>
  <sheetViews>
    <sheetView topLeftCell="A7" workbookViewId="0">
      <selection activeCell="A44" sqref="A44"/>
    </sheetView>
  </sheetViews>
  <sheetFormatPr defaultRowHeight="12.75"/>
  <cols>
    <col min="1" max="1" width="31" style="2" customWidth="1"/>
    <col min="2" max="2" width="0" style="249" hidden="1" customWidth="1"/>
    <col min="3" max="16384" width="9.140625" style="2"/>
  </cols>
  <sheetData>
    <row r="1" spans="1:12" s="252" customFormat="1">
      <c r="A1" s="166" t="s">
        <v>395</v>
      </c>
      <c r="B1" s="166"/>
      <c r="C1" s="166"/>
      <c r="D1" s="166"/>
      <c r="E1" s="166"/>
      <c r="F1" s="166"/>
      <c r="G1" s="166"/>
      <c r="H1" s="166"/>
      <c r="I1" s="166"/>
      <c r="J1" s="166"/>
      <c r="K1" s="166"/>
      <c r="L1" s="166"/>
    </row>
    <row r="2" spans="1:12">
      <c r="A2" s="168" t="s">
        <v>1</v>
      </c>
      <c r="B2" s="169" t="s">
        <v>72</v>
      </c>
      <c r="C2" s="5" t="s">
        <v>2</v>
      </c>
      <c r="D2" s="5" t="s">
        <v>3</v>
      </c>
      <c r="E2" s="6" t="s">
        <v>4</v>
      </c>
      <c r="F2" s="2176" t="s">
        <v>5</v>
      </c>
      <c r="G2" s="2177"/>
      <c r="H2" s="2177"/>
      <c r="I2" s="2177"/>
      <c r="J2" s="2178" t="s">
        <v>6</v>
      </c>
      <c r="K2" s="2179"/>
      <c r="L2" s="2180"/>
    </row>
    <row r="3" spans="1:12" ht="25.5">
      <c r="A3" s="170" t="s">
        <v>73</v>
      </c>
      <c r="B3" s="581"/>
      <c r="C3" s="9" t="s">
        <v>8</v>
      </c>
      <c r="D3" s="9" t="s">
        <v>8</v>
      </c>
      <c r="E3" s="10" t="s">
        <v>8</v>
      </c>
      <c r="F3" s="8" t="s">
        <v>9</v>
      </c>
      <c r="G3" s="9" t="s">
        <v>10</v>
      </c>
      <c r="H3" s="10" t="s">
        <v>11</v>
      </c>
      <c r="I3" s="11" t="s">
        <v>12</v>
      </c>
      <c r="J3" s="8" t="s">
        <v>13</v>
      </c>
      <c r="K3" s="9" t="s">
        <v>14</v>
      </c>
      <c r="L3" s="10" t="s">
        <v>15</v>
      </c>
    </row>
    <row r="4" spans="1:12">
      <c r="A4" s="172" t="s">
        <v>55</v>
      </c>
      <c r="B4" s="610"/>
      <c r="C4" s="19"/>
      <c r="D4" s="19"/>
      <c r="E4" s="583"/>
      <c r="F4" s="594"/>
      <c r="G4" s="19"/>
      <c r="H4" s="583"/>
      <c r="I4" s="23"/>
      <c r="J4" s="611"/>
      <c r="K4" s="19"/>
      <c r="L4" s="583"/>
    </row>
    <row r="5" spans="1:12">
      <c r="A5" s="433" t="s">
        <v>53</v>
      </c>
      <c r="B5" s="610">
        <v>1</v>
      </c>
      <c r="C5" s="19">
        <v>-473070</v>
      </c>
      <c r="D5" s="19">
        <v>-7223644</v>
      </c>
      <c r="E5" s="583">
        <v>13906081</v>
      </c>
      <c r="F5" s="594">
        <v>93667103.882499993</v>
      </c>
      <c r="G5" s="19">
        <v>14663416</v>
      </c>
      <c r="H5" s="583">
        <v>14663416</v>
      </c>
      <c r="I5" s="23">
        <v>13906081</v>
      </c>
      <c r="J5" s="21">
        <v>17304118.274079993</v>
      </c>
      <c r="K5" s="19">
        <v>6191480.6559393182</v>
      </c>
      <c r="L5" s="583">
        <v>11115266.605652263</v>
      </c>
    </row>
    <row r="6" spans="1:12">
      <c r="A6" s="493" t="s">
        <v>396</v>
      </c>
      <c r="B6" s="610"/>
      <c r="C6" s="19">
        <v>473070</v>
      </c>
      <c r="D6" s="19">
        <v>8188482</v>
      </c>
      <c r="E6" s="583">
        <v>-7638606</v>
      </c>
      <c r="F6" s="594">
        <v>-91136703.882499993</v>
      </c>
      <c r="G6" s="19">
        <v>-3417816.6369999945</v>
      </c>
      <c r="H6" s="583">
        <v>-4246816.6369999945</v>
      </c>
      <c r="I6" s="23">
        <v>-13906081</v>
      </c>
      <c r="J6" s="21">
        <v>-8337518.9110799879</v>
      </c>
      <c r="K6" s="19">
        <v>4067519.3440606818</v>
      </c>
      <c r="L6" s="583">
        <v>7270733.3943477366</v>
      </c>
    </row>
    <row r="7" spans="1:12">
      <c r="A7" s="433" t="s">
        <v>397</v>
      </c>
      <c r="B7" s="610">
        <v>1</v>
      </c>
      <c r="C7" s="19">
        <v>0</v>
      </c>
      <c r="D7" s="19">
        <v>1968253</v>
      </c>
      <c r="E7" s="583">
        <v>1400772</v>
      </c>
      <c r="F7" s="161">
        <v>0</v>
      </c>
      <c r="G7" s="612">
        <v>0</v>
      </c>
      <c r="H7" s="613">
        <v>0</v>
      </c>
      <c r="I7" s="23">
        <v>0</v>
      </c>
      <c r="J7" s="614">
        <v>1400772</v>
      </c>
      <c r="K7" s="612">
        <v>1484818.32</v>
      </c>
      <c r="L7" s="613">
        <v>1573907.4192000001</v>
      </c>
    </row>
    <row r="8" spans="1:12">
      <c r="A8" s="615" t="s">
        <v>398</v>
      </c>
      <c r="B8" s="616"/>
      <c r="C8" s="599">
        <v>0</v>
      </c>
      <c r="D8" s="599">
        <v>2933091</v>
      </c>
      <c r="E8" s="600">
        <v>7668247</v>
      </c>
      <c r="F8" s="601">
        <v>2530400</v>
      </c>
      <c r="G8" s="599">
        <v>11245599.363000005</v>
      </c>
      <c r="H8" s="600">
        <v>10416599.363000005</v>
      </c>
      <c r="I8" s="589">
        <v>0</v>
      </c>
      <c r="J8" s="602">
        <v>10367371.363000005</v>
      </c>
      <c r="K8" s="599">
        <v>11743818.32</v>
      </c>
      <c r="L8" s="600">
        <v>19959907.419199999</v>
      </c>
    </row>
    <row r="9" spans="1:12" ht="3.75" customHeight="1">
      <c r="A9" s="453"/>
      <c r="B9" s="610"/>
      <c r="C9" s="19"/>
      <c r="D9" s="19"/>
      <c r="E9" s="583"/>
      <c r="F9" s="594"/>
      <c r="G9" s="19"/>
      <c r="H9" s="583"/>
      <c r="I9" s="23"/>
      <c r="J9" s="21"/>
      <c r="K9" s="19"/>
      <c r="L9" s="583"/>
    </row>
    <row r="10" spans="1:12">
      <c r="A10" s="172" t="s">
        <v>56</v>
      </c>
      <c r="B10" s="610"/>
      <c r="C10" s="19"/>
      <c r="D10" s="19"/>
      <c r="E10" s="583"/>
      <c r="F10" s="594"/>
      <c r="G10" s="19"/>
      <c r="H10" s="583"/>
      <c r="I10" s="23"/>
      <c r="J10" s="21"/>
      <c r="K10" s="19"/>
      <c r="L10" s="583"/>
    </row>
    <row r="11" spans="1:12">
      <c r="A11" s="433" t="s">
        <v>399</v>
      </c>
      <c r="B11" s="610"/>
      <c r="C11" s="612">
        <v>0</v>
      </c>
      <c r="D11" s="19">
        <v>1390173</v>
      </c>
      <c r="E11" s="583">
        <v>4424756</v>
      </c>
      <c r="F11" s="594">
        <v>0</v>
      </c>
      <c r="G11" s="19">
        <v>1883094.3500000003</v>
      </c>
      <c r="H11" s="583">
        <v>0</v>
      </c>
      <c r="I11" s="23">
        <v>0</v>
      </c>
      <c r="J11" s="21">
        <v>0</v>
      </c>
      <c r="K11" s="19">
        <v>0</v>
      </c>
      <c r="L11" s="583">
        <v>0</v>
      </c>
    </row>
    <row r="12" spans="1:12">
      <c r="A12" s="433" t="s">
        <v>400</v>
      </c>
      <c r="B12" s="610"/>
      <c r="C12" s="442">
        <v>0</v>
      </c>
      <c r="D12" s="442">
        <v>0</v>
      </c>
      <c r="E12" s="443">
        <v>0</v>
      </c>
      <c r="F12" s="444">
        <v>0</v>
      </c>
      <c r="G12" s="442">
        <v>0</v>
      </c>
      <c r="H12" s="443">
        <v>0</v>
      </c>
      <c r="I12" s="445">
        <v>0</v>
      </c>
      <c r="J12" s="446">
        <v>0</v>
      </c>
      <c r="K12" s="442">
        <v>0</v>
      </c>
      <c r="L12" s="443">
        <v>0</v>
      </c>
    </row>
    <row r="13" spans="1:12">
      <c r="A13" s="433" t="s">
        <v>401</v>
      </c>
      <c r="B13" s="610">
        <v>2</v>
      </c>
      <c r="C13" s="442">
        <v>0</v>
      </c>
      <c r="D13" s="442">
        <v>0</v>
      </c>
      <c r="E13" s="443">
        <v>0</v>
      </c>
      <c r="F13" s="444">
        <v>0</v>
      </c>
      <c r="G13" s="442">
        <v>0</v>
      </c>
      <c r="H13" s="443">
        <v>0</v>
      </c>
      <c r="I13" s="445">
        <v>0</v>
      </c>
      <c r="J13" s="446">
        <v>0</v>
      </c>
      <c r="K13" s="442">
        <v>0</v>
      </c>
      <c r="L13" s="443">
        <v>0</v>
      </c>
    </row>
    <row r="14" spans="1:12">
      <c r="A14" s="433" t="s">
        <v>402</v>
      </c>
      <c r="B14" s="610">
        <v>3</v>
      </c>
      <c r="C14" s="19">
        <v>0</v>
      </c>
      <c r="D14" s="19">
        <v>-6628630</v>
      </c>
      <c r="E14" s="583">
        <v>-335631</v>
      </c>
      <c r="F14" s="594">
        <v>0</v>
      </c>
      <c r="G14" s="19">
        <v>0</v>
      </c>
      <c r="H14" s="583">
        <v>0</v>
      </c>
      <c r="I14" s="23">
        <v>0</v>
      </c>
      <c r="J14" s="21">
        <v>-1569861.25</v>
      </c>
      <c r="K14" s="19">
        <v>-1695647.4359500001</v>
      </c>
      <c r="L14" s="583">
        <v>-1772549.5861685898</v>
      </c>
    </row>
    <row r="15" spans="1:12">
      <c r="A15" s="433" t="s">
        <v>403</v>
      </c>
      <c r="B15" s="610"/>
      <c r="C15" s="442">
        <v>0</v>
      </c>
      <c r="D15" s="442">
        <v>0</v>
      </c>
      <c r="E15" s="443">
        <v>0</v>
      </c>
      <c r="F15" s="444">
        <v>0</v>
      </c>
      <c r="G15" s="442">
        <v>0</v>
      </c>
      <c r="H15" s="443">
        <v>0</v>
      </c>
      <c r="I15" s="445">
        <v>0</v>
      </c>
      <c r="J15" s="446">
        <v>0</v>
      </c>
      <c r="K15" s="442">
        <v>0</v>
      </c>
      <c r="L15" s="443">
        <v>0</v>
      </c>
    </row>
    <row r="16" spans="1:12">
      <c r="A16" s="433" t="s">
        <v>404</v>
      </c>
      <c r="B16" s="610">
        <v>4</v>
      </c>
      <c r="C16" s="19">
        <v>0</v>
      </c>
      <c r="D16" s="19">
        <v>0</v>
      </c>
      <c r="E16" s="583">
        <v>0</v>
      </c>
      <c r="F16" s="161">
        <v>0</v>
      </c>
      <c r="G16" s="612">
        <v>0</v>
      </c>
      <c r="H16" s="613">
        <v>0</v>
      </c>
      <c r="I16" s="617">
        <v>0</v>
      </c>
      <c r="J16" s="614">
        <v>0</v>
      </c>
      <c r="K16" s="612">
        <v>0</v>
      </c>
      <c r="L16" s="613">
        <v>0</v>
      </c>
    </row>
    <row r="17" spans="1:14">
      <c r="A17" s="433" t="s">
        <v>405</v>
      </c>
      <c r="B17" s="610">
        <v>5</v>
      </c>
      <c r="C17" s="195">
        <v>0</v>
      </c>
      <c r="D17" s="195">
        <v>1170094</v>
      </c>
      <c r="E17" s="195">
        <v>1059287</v>
      </c>
      <c r="F17" s="388">
        <v>1170000</v>
      </c>
      <c r="G17" s="195">
        <v>1344218.8130000001</v>
      </c>
      <c r="H17" s="387">
        <v>1344218.8130000001</v>
      </c>
      <c r="I17" s="389">
        <v>1344218.8130000001</v>
      </c>
      <c r="J17" s="197">
        <v>1424871.9417800002</v>
      </c>
      <c r="K17" s="195">
        <v>1510364.2582868002</v>
      </c>
      <c r="L17" s="387">
        <v>1600986.1137840084</v>
      </c>
    </row>
    <row r="18" spans="1:14">
      <c r="A18" s="615" t="s">
        <v>406</v>
      </c>
      <c r="B18" s="616"/>
      <c r="C18" s="599">
        <v>0</v>
      </c>
      <c r="D18" s="599">
        <v>-4068363</v>
      </c>
      <c r="E18" s="600">
        <v>5148412</v>
      </c>
      <c r="F18" s="601">
        <v>1170000</v>
      </c>
      <c r="G18" s="599">
        <v>3227313.1630000006</v>
      </c>
      <c r="H18" s="600">
        <v>1344218.8130000001</v>
      </c>
      <c r="I18" s="589">
        <v>1344218.8130000001</v>
      </c>
      <c r="J18" s="602">
        <v>-144989.30821999977</v>
      </c>
      <c r="K18" s="599">
        <v>-185283.17766319984</v>
      </c>
      <c r="L18" s="600">
        <v>-171563.47238458134</v>
      </c>
      <c r="N18" s="618"/>
    </row>
    <row r="19" spans="1:14">
      <c r="A19" s="619" t="s">
        <v>407</v>
      </c>
      <c r="B19" s="620"/>
      <c r="C19" s="606">
        <v>0</v>
      </c>
      <c r="D19" s="606">
        <v>7001454</v>
      </c>
      <c r="E19" s="621">
        <v>2519835</v>
      </c>
      <c r="F19" s="622">
        <v>1360400</v>
      </c>
      <c r="G19" s="606">
        <v>8018286.2000000048</v>
      </c>
      <c r="H19" s="621">
        <v>9072380.5500000045</v>
      </c>
      <c r="I19" s="607">
        <v>-1344218.8130000001</v>
      </c>
      <c r="J19" s="608">
        <v>10512360.671220005</v>
      </c>
      <c r="K19" s="606">
        <v>11929101.4976632</v>
      </c>
      <c r="L19" s="621">
        <v>20131470.891584583</v>
      </c>
      <c r="N19" s="618"/>
    </row>
    <row r="20" spans="1:14" hidden="1">
      <c r="A20" s="623" t="s">
        <v>98</v>
      </c>
      <c r="B20" s="2"/>
      <c r="C20" s="482"/>
      <c r="D20" s="482"/>
      <c r="E20" s="482"/>
      <c r="F20" s="482"/>
      <c r="G20" s="482"/>
      <c r="H20" s="482"/>
      <c r="I20" s="482"/>
      <c r="J20" s="482"/>
      <c r="K20" s="482"/>
      <c r="L20" s="482"/>
    </row>
    <row r="21" spans="1:14" hidden="1">
      <c r="A21" s="624" t="s">
        <v>408</v>
      </c>
      <c r="B21" s="2"/>
    </row>
    <row r="22" spans="1:14" hidden="1">
      <c r="A22" s="624" t="s">
        <v>409</v>
      </c>
      <c r="B22" s="2"/>
    </row>
    <row r="23" spans="1:14" hidden="1">
      <c r="A23" s="624" t="s">
        <v>410</v>
      </c>
      <c r="B23" s="2"/>
    </row>
    <row r="24" spans="1:14" hidden="1">
      <c r="A24" s="624" t="s">
        <v>411</v>
      </c>
      <c r="B24" s="2"/>
    </row>
    <row r="25" spans="1:14" hidden="1">
      <c r="A25" s="624" t="s">
        <v>412</v>
      </c>
      <c r="B25" s="2"/>
    </row>
    <row r="26" spans="1:14" hidden="1">
      <c r="B26" s="2"/>
    </row>
    <row r="27" spans="1:14" hidden="1">
      <c r="A27" s="625" t="s">
        <v>413</v>
      </c>
      <c r="B27" s="2"/>
    </row>
    <row r="28" spans="1:14" hidden="1">
      <c r="A28" s="626" t="s">
        <v>414</v>
      </c>
      <c r="B28" s="2"/>
    </row>
    <row r="29" spans="1:14" hidden="1">
      <c r="A29" s="143" t="s">
        <v>415</v>
      </c>
      <c r="B29" s="2"/>
      <c r="C29" s="389">
        <v>0</v>
      </c>
      <c r="D29" s="389">
        <v>4707000</v>
      </c>
      <c r="E29" s="389">
        <v>7921000</v>
      </c>
      <c r="F29" s="389">
        <v>0</v>
      </c>
      <c r="G29" s="389">
        <v>0</v>
      </c>
      <c r="H29" s="389">
        <v>0</v>
      </c>
      <c r="I29" s="389">
        <v>0</v>
      </c>
      <c r="J29" s="389">
        <v>-1012701.75</v>
      </c>
      <c r="K29" s="389">
        <v>-1090679.7847499999</v>
      </c>
      <c r="L29" s="389">
        <v>-1162010.2426726499</v>
      </c>
    </row>
    <row r="30" spans="1:14" hidden="1">
      <c r="A30" s="143" t="s">
        <v>416</v>
      </c>
      <c r="B30" s="2"/>
      <c r="C30" s="389">
        <v>0</v>
      </c>
      <c r="D30" s="389">
        <v>4613000</v>
      </c>
      <c r="E30" s="389">
        <v>3812000</v>
      </c>
      <c r="F30" s="389">
        <v>0</v>
      </c>
      <c r="G30" s="389">
        <v>0</v>
      </c>
      <c r="H30" s="389">
        <v>0</v>
      </c>
      <c r="I30" s="389">
        <v>0</v>
      </c>
      <c r="J30" s="389">
        <v>0</v>
      </c>
      <c r="K30" s="389">
        <v>0</v>
      </c>
      <c r="L30" s="389">
        <v>0</v>
      </c>
    </row>
    <row r="31" spans="1:14" hidden="1">
      <c r="A31" s="143" t="s">
        <v>417</v>
      </c>
      <c r="B31" s="2"/>
      <c r="C31" s="389">
        <v>0</v>
      </c>
      <c r="D31" s="389">
        <v>-2691370</v>
      </c>
      <c r="E31" s="389">
        <v>-11397369</v>
      </c>
      <c r="F31" s="389">
        <v>0</v>
      </c>
      <c r="G31" s="389">
        <v>0</v>
      </c>
      <c r="H31" s="389">
        <v>0</v>
      </c>
      <c r="I31" s="389">
        <v>0</v>
      </c>
      <c r="J31" s="389">
        <v>2582563</v>
      </c>
      <c r="K31" s="389">
        <v>2786327.2206999999</v>
      </c>
      <c r="L31" s="389">
        <v>2934559.8288412397</v>
      </c>
    </row>
    <row r="32" spans="1:14" ht="13.5" hidden="1" thickBot="1">
      <c r="A32" s="143" t="s">
        <v>418</v>
      </c>
      <c r="B32" s="2"/>
      <c r="C32" s="627">
        <v>0</v>
      </c>
      <c r="D32" s="627">
        <v>6628630</v>
      </c>
      <c r="E32" s="627">
        <v>335631</v>
      </c>
      <c r="F32" s="627">
        <v>0</v>
      </c>
      <c r="G32" s="627">
        <v>0</v>
      </c>
      <c r="H32" s="627">
        <v>0</v>
      </c>
      <c r="I32" s="627">
        <v>0</v>
      </c>
      <c r="J32" s="627">
        <v>1569861.25</v>
      </c>
      <c r="K32" s="627">
        <v>1695647.4359500001</v>
      </c>
      <c r="L32" s="627">
        <v>1772549.5861685898</v>
      </c>
    </row>
    <row r="33" spans="1:12" ht="13.5" hidden="1" thickTop="1">
      <c r="B33" s="2"/>
      <c r="C33" s="250"/>
      <c r="D33" s="250"/>
      <c r="E33" s="250"/>
      <c r="F33" s="250"/>
      <c r="G33" s="250"/>
      <c r="H33" s="250"/>
      <c r="I33" s="250"/>
      <c r="J33" s="250"/>
      <c r="K33" s="250"/>
      <c r="L33" s="250"/>
    </row>
    <row r="34" spans="1:12" hidden="1">
      <c r="A34" s="626" t="s">
        <v>419</v>
      </c>
      <c r="B34" s="2"/>
      <c r="C34" s="250"/>
      <c r="D34" s="250"/>
      <c r="E34" s="250"/>
      <c r="F34" s="250"/>
      <c r="G34" s="250"/>
      <c r="H34" s="250"/>
      <c r="I34" s="250"/>
      <c r="J34" s="250"/>
      <c r="K34" s="250"/>
      <c r="L34" s="250"/>
    </row>
    <row r="35" spans="1:12" hidden="1">
      <c r="A35" s="143" t="s">
        <v>420</v>
      </c>
      <c r="B35" s="2"/>
      <c r="C35" s="23">
        <v>0</v>
      </c>
      <c r="D35" s="23">
        <v>5620735</v>
      </c>
      <c r="E35" s="23">
        <v>4275529</v>
      </c>
      <c r="F35" s="23">
        <v>14500000</v>
      </c>
      <c r="G35" s="23">
        <v>9215239</v>
      </c>
      <c r="H35" s="23">
        <v>9215239</v>
      </c>
      <c r="I35" s="23">
        <v>0</v>
      </c>
      <c r="J35" s="23">
        <v>9709753.3399999999</v>
      </c>
      <c r="K35" s="23">
        <v>9929338.5404000003</v>
      </c>
      <c r="L35" s="23">
        <v>8970063.4396819975</v>
      </c>
    </row>
    <row r="36" spans="1:12" hidden="1">
      <c r="A36" s="143" t="s">
        <v>421</v>
      </c>
      <c r="B36" s="2"/>
      <c r="C36" s="628">
        <v>0.70877035645598174</v>
      </c>
      <c r="D36" s="628">
        <v>0.83738208022036575</v>
      </c>
      <c r="E36" s="628">
        <v>1.8527046747342819</v>
      </c>
      <c r="F36" s="628">
        <v>1.2084409570708912</v>
      </c>
      <c r="G36" s="628">
        <v>0.97336783181999831</v>
      </c>
      <c r="H36" s="628">
        <v>0</v>
      </c>
      <c r="I36" s="628">
        <v>-0.38022605172821689</v>
      </c>
      <c r="J36" s="628">
        <v>0.48884432438927572</v>
      </c>
      <c r="K36" s="628">
        <v>0.5649277074936615</v>
      </c>
      <c r="L36" s="628">
        <v>0.67620139605387808</v>
      </c>
    </row>
    <row r="37" spans="1:12" hidden="1">
      <c r="A37" s="143" t="s">
        <v>422</v>
      </c>
      <c r="B37" s="2"/>
      <c r="C37" s="23">
        <v>0</v>
      </c>
      <c r="D37" s="23">
        <v>4612530</v>
      </c>
      <c r="E37" s="23">
        <v>3812342</v>
      </c>
      <c r="F37" s="23">
        <v>4041082.52</v>
      </c>
      <c r="G37" s="23">
        <v>0</v>
      </c>
      <c r="H37" s="23">
        <v>0</v>
      </c>
      <c r="I37" s="23">
        <v>0</v>
      </c>
      <c r="J37" s="23">
        <v>4041082.52</v>
      </c>
      <c r="K37" s="23">
        <v>0</v>
      </c>
      <c r="L37" s="23">
        <v>0</v>
      </c>
    </row>
    <row r="38" spans="1:12" hidden="1">
      <c r="A38" s="143" t="s">
        <v>423</v>
      </c>
      <c r="B38" s="2"/>
      <c r="C38" s="629">
        <v>0</v>
      </c>
      <c r="D38" s="628">
        <v>0</v>
      </c>
      <c r="E38" s="628">
        <v>0</v>
      </c>
      <c r="F38" s="628">
        <v>0</v>
      </c>
      <c r="G38" s="628">
        <v>0</v>
      </c>
      <c r="H38" s="628">
        <v>0</v>
      </c>
      <c r="I38" s="628">
        <v>0</v>
      </c>
      <c r="J38" s="628">
        <v>0</v>
      </c>
      <c r="K38" s="628">
        <v>0</v>
      </c>
      <c r="L38" s="628">
        <v>0</v>
      </c>
    </row>
    <row r="39" spans="1:12" hidden="1">
      <c r="B39" s="2"/>
    </row>
    <row r="40" spans="1:12" hidden="1">
      <c r="A40" s="630" t="s">
        <v>404</v>
      </c>
      <c r="B40" s="2"/>
      <c r="I40" s="129"/>
    </row>
    <row r="41" spans="1:12">
      <c r="A41" s="631" t="s">
        <v>424</v>
      </c>
      <c r="B41" s="2"/>
      <c r="C41" s="389"/>
      <c r="D41" s="389"/>
      <c r="E41" s="389"/>
      <c r="F41" s="389"/>
      <c r="G41" s="389"/>
      <c r="H41" s="389"/>
      <c r="I41" s="389"/>
      <c r="J41" s="389"/>
      <c r="K41" s="389"/>
      <c r="L41" s="389"/>
    </row>
    <row r="42" spans="1:12">
      <c r="A42" s="632"/>
      <c r="B42" s="2"/>
      <c r="C42" s="389"/>
      <c r="D42" s="389"/>
      <c r="E42" s="389"/>
      <c r="F42" s="389"/>
      <c r="G42" s="389"/>
      <c r="H42" s="389"/>
      <c r="I42" s="389"/>
      <c r="J42" s="389"/>
      <c r="K42" s="389"/>
      <c r="L42" s="389"/>
    </row>
    <row r="43" spans="1:12">
      <c r="A43" s="632"/>
      <c r="B43" s="2"/>
      <c r="C43" s="389"/>
      <c r="D43" s="389"/>
      <c r="E43" s="389"/>
      <c r="F43" s="389"/>
      <c r="G43" s="389"/>
      <c r="H43" s="389"/>
      <c r="I43" s="389"/>
      <c r="J43" s="389"/>
      <c r="K43" s="389"/>
      <c r="L43" s="389"/>
    </row>
    <row r="44" spans="1:12">
      <c r="A44" s="632"/>
      <c r="B44" s="2"/>
      <c r="C44" s="389"/>
      <c r="D44" s="389"/>
      <c r="E44" s="389"/>
      <c r="F44" s="389"/>
      <c r="G44" s="389"/>
      <c r="H44" s="389"/>
      <c r="I44" s="389"/>
      <c r="J44" s="389"/>
      <c r="K44" s="389"/>
      <c r="L44" s="389"/>
    </row>
    <row r="45" spans="1:12">
      <c r="A45" s="632"/>
      <c r="B45" s="2"/>
      <c r="C45" s="389"/>
      <c r="D45" s="389"/>
      <c r="E45" s="389"/>
      <c r="F45" s="389"/>
      <c r="G45" s="389"/>
      <c r="H45" s="389"/>
      <c r="I45" s="389"/>
      <c r="J45" s="389"/>
      <c r="K45" s="389"/>
      <c r="L45" s="389"/>
    </row>
    <row r="46" spans="1:12">
      <c r="A46" s="632"/>
      <c r="B46" s="2"/>
      <c r="C46" s="389"/>
      <c r="D46" s="389"/>
      <c r="E46" s="389"/>
      <c r="F46" s="389"/>
      <c r="G46" s="389"/>
      <c r="H46" s="389"/>
      <c r="I46" s="389"/>
      <c r="J46" s="389"/>
      <c r="K46" s="389"/>
      <c r="L46" s="389"/>
    </row>
    <row r="47" spans="1:12">
      <c r="A47" s="632"/>
      <c r="B47" s="2"/>
      <c r="C47" s="389"/>
      <c r="D47" s="389"/>
      <c r="E47" s="389"/>
      <c r="F47" s="389"/>
      <c r="G47" s="389"/>
      <c r="H47" s="389"/>
      <c r="I47" s="389"/>
      <c r="J47" s="389"/>
      <c r="K47" s="389"/>
      <c r="L47" s="389"/>
    </row>
    <row r="48" spans="1:12">
      <c r="A48" s="632"/>
      <c r="B48" s="2"/>
      <c r="C48" s="389"/>
      <c r="D48" s="389"/>
      <c r="E48" s="389"/>
      <c r="F48" s="389"/>
      <c r="G48" s="389"/>
      <c r="H48" s="389"/>
      <c r="I48" s="389"/>
      <c r="J48" s="389"/>
      <c r="K48" s="389"/>
      <c r="L48" s="389"/>
    </row>
    <row r="49" spans="1:12">
      <c r="A49" s="632"/>
      <c r="B49" s="2"/>
      <c r="C49" s="389"/>
      <c r="D49" s="389"/>
      <c r="E49" s="389"/>
      <c r="F49" s="389"/>
      <c r="G49" s="389"/>
      <c r="H49" s="389"/>
      <c r="I49" s="389"/>
      <c r="J49" s="389"/>
      <c r="K49" s="389"/>
      <c r="L49" s="389"/>
    </row>
    <row r="50" spans="1:12">
      <c r="A50" s="632"/>
      <c r="B50" s="2"/>
      <c r="C50" s="389"/>
      <c r="D50" s="389"/>
      <c r="E50" s="389"/>
      <c r="F50" s="389"/>
      <c r="G50" s="389"/>
      <c r="H50" s="389"/>
      <c r="I50" s="389"/>
      <c r="J50" s="389"/>
      <c r="K50" s="389"/>
      <c r="L50" s="389"/>
    </row>
    <row r="51" spans="1:12">
      <c r="A51" s="632"/>
      <c r="B51" s="2"/>
      <c r="C51" s="389"/>
      <c r="D51" s="389"/>
      <c r="E51" s="389"/>
      <c r="F51" s="389"/>
      <c r="G51" s="389"/>
      <c r="H51" s="389"/>
      <c r="I51" s="389"/>
      <c r="J51" s="389"/>
      <c r="K51" s="389"/>
      <c r="L51" s="389"/>
    </row>
    <row r="52" spans="1:12" ht="13.5" thickBot="1">
      <c r="A52" s="630"/>
      <c r="B52" s="2"/>
      <c r="C52" s="627">
        <v>0</v>
      </c>
      <c r="D52" s="627">
        <v>0</v>
      </c>
      <c r="E52" s="627">
        <v>0</v>
      </c>
      <c r="F52" s="627">
        <v>0</v>
      </c>
      <c r="G52" s="627">
        <v>0</v>
      </c>
      <c r="H52" s="627">
        <v>0</v>
      </c>
      <c r="I52" s="627">
        <v>0</v>
      </c>
      <c r="J52" s="627">
        <v>0</v>
      </c>
      <c r="K52" s="627">
        <v>0</v>
      </c>
      <c r="L52" s="627">
        <v>0</v>
      </c>
    </row>
    <row r="53" spans="1:12" ht="13.5" thickTop="1">
      <c r="A53" s="630" t="s">
        <v>405</v>
      </c>
      <c r="B53" s="2"/>
      <c r="I53" s="129"/>
    </row>
    <row r="54" spans="1:12">
      <c r="A54" s="2" t="s">
        <v>425</v>
      </c>
      <c r="B54" s="2"/>
      <c r="C54" s="23">
        <v>0</v>
      </c>
      <c r="D54" s="23">
        <v>0</v>
      </c>
      <c r="E54" s="23">
        <v>0</v>
      </c>
      <c r="F54" s="23">
        <v>0</v>
      </c>
      <c r="G54" s="23">
        <v>0</v>
      </c>
      <c r="H54" s="23">
        <v>0</v>
      </c>
      <c r="I54" s="23">
        <v>0</v>
      </c>
      <c r="J54" s="23">
        <v>0</v>
      </c>
      <c r="K54" s="23">
        <v>0</v>
      </c>
      <c r="L54" s="23">
        <v>0</v>
      </c>
    </row>
    <row r="55" spans="1:12">
      <c r="A55" s="2" t="s">
        <v>426</v>
      </c>
      <c r="B55" s="2"/>
      <c r="C55" s="389">
        <v>0</v>
      </c>
      <c r="D55" s="389">
        <v>1170094</v>
      </c>
      <c r="E55" s="389">
        <v>1059287</v>
      </c>
      <c r="F55" s="389">
        <v>1170000</v>
      </c>
      <c r="G55" s="389">
        <v>1344218.8130000001</v>
      </c>
      <c r="H55" s="389">
        <v>1344218.8130000001</v>
      </c>
      <c r="I55" s="389">
        <v>1344218.8130000001</v>
      </c>
      <c r="J55" s="389">
        <v>1424871.9417800002</v>
      </c>
      <c r="K55" s="389">
        <v>1510364.2582868002</v>
      </c>
      <c r="L55" s="389">
        <v>1600986.1137840084</v>
      </c>
    </row>
    <row r="56" spans="1:12">
      <c r="A56" s="2" t="s">
        <v>427</v>
      </c>
      <c r="B56" s="2"/>
      <c r="C56" s="389">
        <v>0</v>
      </c>
      <c r="D56" s="389">
        <v>0</v>
      </c>
      <c r="E56" s="389">
        <v>0</v>
      </c>
      <c r="F56" s="389">
        <v>0</v>
      </c>
      <c r="G56" s="389">
        <v>0</v>
      </c>
      <c r="H56" s="389">
        <v>0</v>
      </c>
      <c r="I56" s="389">
        <v>0</v>
      </c>
      <c r="J56" s="389">
        <v>0</v>
      </c>
      <c r="K56" s="389">
        <v>0</v>
      </c>
      <c r="L56" s="389">
        <v>0</v>
      </c>
    </row>
    <row r="57" spans="1:12">
      <c r="A57" s="631" t="s">
        <v>428</v>
      </c>
      <c r="B57" s="631"/>
      <c r="C57" s="389">
        <v>0</v>
      </c>
      <c r="D57" s="389">
        <v>0</v>
      </c>
      <c r="E57" s="389">
        <v>0</v>
      </c>
      <c r="F57" s="389">
        <v>0</v>
      </c>
      <c r="G57" s="389">
        <v>0</v>
      </c>
      <c r="H57" s="389">
        <v>0</v>
      </c>
      <c r="I57" s="389">
        <v>0</v>
      </c>
      <c r="J57" s="389">
        <v>0</v>
      </c>
      <c r="K57" s="389">
        <v>0</v>
      </c>
      <c r="L57" s="389">
        <v>0</v>
      </c>
    </row>
    <row r="58" spans="1:12">
      <c r="A58" s="633"/>
      <c r="B58" s="633"/>
      <c r="C58" s="389"/>
      <c r="D58" s="389"/>
      <c r="E58" s="389"/>
      <c r="F58" s="389"/>
      <c r="G58" s="389"/>
      <c r="H58" s="389"/>
      <c r="I58" s="389"/>
      <c r="J58" s="389"/>
      <c r="K58" s="389"/>
      <c r="L58" s="389"/>
    </row>
    <row r="59" spans="1:12">
      <c r="A59" s="633"/>
      <c r="B59" s="633"/>
      <c r="C59" s="389"/>
      <c r="D59" s="389"/>
      <c r="E59" s="389"/>
      <c r="F59" s="389"/>
      <c r="G59" s="389"/>
      <c r="H59" s="389"/>
      <c r="I59" s="389"/>
      <c r="J59" s="389"/>
      <c r="K59" s="389"/>
      <c r="L59" s="389"/>
    </row>
    <row r="60" spans="1:12">
      <c r="A60" s="633"/>
      <c r="B60" s="633"/>
      <c r="C60" s="389"/>
      <c r="D60" s="389"/>
      <c r="E60" s="389"/>
      <c r="F60" s="389"/>
      <c r="G60" s="389"/>
      <c r="H60" s="389"/>
      <c r="I60" s="389"/>
      <c r="J60" s="389"/>
      <c r="K60" s="389"/>
      <c r="L60" s="389"/>
    </row>
    <row r="61" spans="1:12">
      <c r="A61" s="633"/>
      <c r="B61" s="633"/>
      <c r="C61" s="389"/>
      <c r="D61" s="389"/>
      <c r="E61" s="389"/>
      <c r="F61" s="389"/>
      <c r="G61" s="389"/>
      <c r="H61" s="389"/>
      <c r="I61" s="389"/>
      <c r="J61" s="389"/>
      <c r="K61" s="389"/>
      <c r="L61" s="389"/>
    </row>
    <row r="62" spans="1:12">
      <c r="A62" s="633"/>
      <c r="B62" s="633"/>
      <c r="C62" s="389"/>
      <c r="D62" s="389"/>
      <c r="E62" s="389"/>
      <c r="F62" s="389"/>
      <c r="G62" s="389"/>
      <c r="H62" s="389"/>
      <c r="I62" s="389"/>
      <c r="J62" s="389"/>
      <c r="K62" s="389"/>
      <c r="L62" s="389"/>
    </row>
    <row r="63" spans="1:12">
      <c r="A63" s="633"/>
      <c r="B63" s="633"/>
      <c r="C63" s="389"/>
      <c r="D63" s="389"/>
      <c r="E63" s="389"/>
      <c r="F63" s="389"/>
      <c r="G63" s="389"/>
      <c r="H63" s="389"/>
      <c r="I63" s="389"/>
      <c r="J63" s="389"/>
      <c r="K63" s="389"/>
      <c r="L63" s="389"/>
    </row>
    <row r="64" spans="1:12">
      <c r="A64" s="633"/>
      <c r="B64" s="633"/>
      <c r="C64" s="389"/>
      <c r="D64" s="389"/>
      <c r="E64" s="389"/>
      <c r="F64" s="389"/>
      <c r="G64" s="389"/>
      <c r="H64" s="389"/>
      <c r="I64" s="389"/>
      <c r="J64" s="389"/>
      <c r="K64" s="389"/>
      <c r="L64" s="389"/>
    </row>
    <row r="65" spans="1:12">
      <c r="A65" s="633"/>
      <c r="B65" s="633"/>
      <c r="C65" s="389"/>
      <c r="D65" s="389"/>
      <c r="E65" s="389"/>
      <c r="F65" s="389"/>
      <c r="G65" s="389"/>
      <c r="H65" s="389"/>
      <c r="I65" s="389"/>
      <c r="J65" s="389"/>
      <c r="K65" s="389"/>
      <c r="L65" s="389"/>
    </row>
    <row r="67" spans="1:12" ht="13.5" thickBot="1">
      <c r="B67" s="2"/>
      <c r="C67" s="627">
        <v>0</v>
      </c>
      <c r="D67" s="627">
        <v>1170094</v>
      </c>
      <c r="E67" s="627">
        <v>1059287</v>
      </c>
      <c r="F67" s="627">
        <v>1170000</v>
      </c>
      <c r="G67" s="627">
        <v>1344218.8130000001</v>
      </c>
      <c r="H67" s="627">
        <v>1344218.8130000001</v>
      </c>
      <c r="I67" s="627">
        <v>1344218.8130000001</v>
      </c>
      <c r="J67" s="627">
        <v>1424871.9417800002</v>
      </c>
      <c r="K67" s="627">
        <v>1510364.2582868002</v>
      </c>
      <c r="L67" s="627">
        <v>1600986.1137840084</v>
      </c>
    </row>
    <row r="68" spans="1:12" ht="13.5" thickTop="1">
      <c r="B68" s="2"/>
    </row>
    <row r="69" spans="1:12">
      <c r="B69" s="2"/>
    </row>
    <row r="70" spans="1:12">
      <c r="B70" s="2"/>
    </row>
    <row r="71" spans="1:12">
      <c r="B71" s="2"/>
    </row>
    <row r="72" spans="1:12">
      <c r="B72" s="2"/>
    </row>
    <row r="73" spans="1:12">
      <c r="B73" s="2"/>
    </row>
    <row r="74" spans="1:12">
      <c r="B74" s="2"/>
    </row>
    <row r="75" spans="1:12">
      <c r="B75" s="2"/>
    </row>
    <row r="76" spans="1:12">
      <c r="B76" s="2"/>
    </row>
  </sheetData>
  <mergeCells count="2">
    <mergeCell ref="F2:I2"/>
    <mergeCell ref="J2:L2"/>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K99"/>
  <sheetViews>
    <sheetView topLeftCell="A74" workbookViewId="0">
      <selection activeCell="A99" sqref="A99"/>
    </sheetView>
  </sheetViews>
  <sheetFormatPr defaultRowHeight="12.75"/>
  <cols>
    <col min="1" max="1" width="30" style="2" customWidth="1"/>
    <col min="2" max="2" width="0" style="249" hidden="1" customWidth="1"/>
    <col min="3" max="16384" width="9.140625" style="2"/>
  </cols>
  <sheetData>
    <row r="1" spans="1:11" s="252" customFormat="1">
      <c r="A1" s="166" t="s">
        <v>429</v>
      </c>
      <c r="B1" s="166"/>
      <c r="C1" s="166"/>
      <c r="D1" s="166"/>
      <c r="E1" s="166"/>
      <c r="F1" s="166"/>
      <c r="G1" s="166"/>
      <c r="H1" s="166"/>
      <c r="I1" s="166"/>
      <c r="J1" s="166"/>
      <c r="K1" s="166"/>
    </row>
    <row r="2" spans="1:11">
      <c r="A2" s="168" t="s">
        <v>1</v>
      </c>
      <c r="B2" s="169" t="s">
        <v>72</v>
      </c>
      <c r="C2" s="5" t="s">
        <v>2</v>
      </c>
      <c r="D2" s="5" t="s">
        <v>3</v>
      </c>
      <c r="E2" s="6" t="s">
        <v>4</v>
      </c>
      <c r="F2" s="2176" t="s">
        <v>5</v>
      </c>
      <c r="G2" s="2177"/>
      <c r="H2" s="2181"/>
      <c r="I2" s="2178" t="s">
        <v>6</v>
      </c>
      <c r="J2" s="2179"/>
      <c r="K2" s="2180"/>
    </row>
    <row r="3" spans="1:11" ht="25.5">
      <c r="A3" s="634" t="s">
        <v>73</v>
      </c>
      <c r="B3" s="581"/>
      <c r="C3" s="9" t="s">
        <v>8</v>
      </c>
      <c r="D3" s="9" t="s">
        <v>8</v>
      </c>
      <c r="E3" s="10" t="s">
        <v>8</v>
      </c>
      <c r="F3" s="8" t="s">
        <v>9</v>
      </c>
      <c r="G3" s="9" t="s">
        <v>10</v>
      </c>
      <c r="H3" s="10" t="s">
        <v>11</v>
      </c>
      <c r="I3" s="8" t="s">
        <v>13</v>
      </c>
      <c r="J3" s="9" t="s">
        <v>14</v>
      </c>
      <c r="K3" s="10" t="s">
        <v>15</v>
      </c>
    </row>
    <row r="4" spans="1:11">
      <c r="A4" s="635" t="s">
        <v>430</v>
      </c>
      <c r="B4" s="173"/>
      <c r="C4" s="121"/>
      <c r="D4" s="121"/>
      <c r="E4" s="122"/>
      <c r="F4" s="123"/>
      <c r="G4" s="121"/>
      <c r="H4" s="124"/>
      <c r="I4" s="408"/>
      <c r="J4" s="121"/>
      <c r="K4" s="122"/>
    </row>
    <row r="5" spans="1:11">
      <c r="A5" s="636" t="s">
        <v>431</v>
      </c>
      <c r="B5" s="173">
        <v>1</v>
      </c>
      <c r="C5" s="121">
        <v>0</v>
      </c>
      <c r="D5" s="121">
        <v>0</v>
      </c>
      <c r="E5" s="122">
        <v>0</v>
      </c>
      <c r="F5" s="123">
        <v>0</v>
      </c>
      <c r="G5" s="121">
        <v>0</v>
      </c>
      <c r="H5" s="124">
        <v>0</v>
      </c>
      <c r="I5" s="408">
        <v>0</v>
      </c>
      <c r="J5" s="121">
        <v>0</v>
      </c>
      <c r="K5" s="122">
        <v>0</v>
      </c>
    </row>
    <row r="6" spans="1:11">
      <c r="A6" s="637" t="s">
        <v>432</v>
      </c>
      <c r="B6" s="610"/>
      <c r="C6" s="90">
        <v>0</v>
      </c>
      <c r="D6" s="90">
        <v>0</v>
      </c>
      <c r="E6" s="638">
        <v>0</v>
      </c>
      <c r="F6" s="639">
        <v>0</v>
      </c>
      <c r="G6" s="90">
        <v>0</v>
      </c>
      <c r="H6" s="438">
        <v>0</v>
      </c>
      <c r="I6" s="436">
        <v>0</v>
      </c>
      <c r="J6" s="90">
        <v>0</v>
      </c>
      <c r="K6" s="638">
        <v>0</v>
      </c>
    </row>
    <row r="7" spans="1:11">
      <c r="A7" s="637" t="s">
        <v>433</v>
      </c>
      <c r="B7" s="610"/>
      <c r="C7" s="90">
        <v>0</v>
      </c>
      <c r="D7" s="90">
        <v>0</v>
      </c>
      <c r="E7" s="638">
        <v>0</v>
      </c>
      <c r="F7" s="639">
        <v>0</v>
      </c>
      <c r="G7" s="90">
        <v>0</v>
      </c>
      <c r="H7" s="438">
        <v>0</v>
      </c>
      <c r="I7" s="436">
        <v>0</v>
      </c>
      <c r="J7" s="90">
        <v>0</v>
      </c>
      <c r="K7" s="638">
        <v>0</v>
      </c>
    </row>
    <row r="8" spans="1:11">
      <c r="A8" s="637" t="s">
        <v>434</v>
      </c>
      <c r="B8" s="610"/>
      <c r="C8" s="90">
        <v>0</v>
      </c>
      <c r="D8" s="90">
        <v>0</v>
      </c>
      <c r="E8" s="638">
        <v>0</v>
      </c>
      <c r="F8" s="639">
        <v>0</v>
      </c>
      <c r="G8" s="90">
        <v>0</v>
      </c>
      <c r="H8" s="438">
        <v>0</v>
      </c>
      <c r="I8" s="436">
        <v>0</v>
      </c>
      <c r="J8" s="90">
        <v>0</v>
      </c>
      <c r="K8" s="638">
        <v>0</v>
      </c>
    </row>
    <row r="9" spans="1:11">
      <c r="A9" s="637" t="s">
        <v>435</v>
      </c>
      <c r="B9" s="610"/>
      <c r="C9" s="90">
        <v>0</v>
      </c>
      <c r="D9" s="90">
        <v>0</v>
      </c>
      <c r="E9" s="638">
        <v>0</v>
      </c>
      <c r="F9" s="639">
        <v>0</v>
      </c>
      <c r="G9" s="90">
        <v>0</v>
      </c>
      <c r="H9" s="438">
        <v>0</v>
      </c>
      <c r="I9" s="436">
        <v>0</v>
      </c>
      <c r="J9" s="90">
        <v>0</v>
      </c>
      <c r="K9" s="638">
        <v>0</v>
      </c>
    </row>
    <row r="10" spans="1:11">
      <c r="A10" s="637" t="s">
        <v>436</v>
      </c>
      <c r="B10" s="610"/>
      <c r="C10" s="90">
        <v>0</v>
      </c>
      <c r="D10" s="90">
        <v>0</v>
      </c>
      <c r="E10" s="638">
        <v>0</v>
      </c>
      <c r="F10" s="639">
        <v>0</v>
      </c>
      <c r="G10" s="90">
        <v>0</v>
      </c>
      <c r="H10" s="438">
        <v>0</v>
      </c>
      <c r="I10" s="436">
        <v>0</v>
      </c>
      <c r="J10" s="90">
        <v>0</v>
      </c>
      <c r="K10" s="638">
        <v>0</v>
      </c>
    </row>
    <row r="11" spans="1:11">
      <c r="A11" s="640" t="s">
        <v>437</v>
      </c>
      <c r="B11" s="610"/>
      <c r="C11" s="641">
        <v>0</v>
      </c>
      <c r="D11" s="641">
        <v>0</v>
      </c>
      <c r="E11" s="642">
        <v>0</v>
      </c>
      <c r="F11" s="643">
        <v>0</v>
      </c>
      <c r="G11" s="641">
        <v>0</v>
      </c>
      <c r="H11" s="644">
        <v>0</v>
      </c>
      <c r="I11" s="645">
        <v>0</v>
      </c>
      <c r="J11" s="641">
        <v>0</v>
      </c>
      <c r="K11" s="642">
        <v>0</v>
      </c>
    </row>
    <row r="12" spans="1:11">
      <c r="A12" s="646" t="s">
        <v>438</v>
      </c>
      <c r="B12" s="173"/>
      <c r="C12" s="90">
        <v>0</v>
      </c>
      <c r="D12" s="90">
        <v>0</v>
      </c>
      <c r="E12" s="638">
        <v>0</v>
      </c>
      <c r="F12" s="639">
        <v>0</v>
      </c>
      <c r="G12" s="90">
        <v>0</v>
      </c>
      <c r="H12" s="438">
        <v>0</v>
      </c>
      <c r="I12" s="436">
        <v>0</v>
      </c>
      <c r="J12" s="90">
        <v>0</v>
      </c>
      <c r="K12" s="638">
        <v>0</v>
      </c>
    </row>
    <row r="13" spans="1:11">
      <c r="A13" s="646" t="s">
        <v>439</v>
      </c>
      <c r="B13" s="173"/>
      <c r="C13" s="647">
        <v>0</v>
      </c>
      <c r="D13" s="647">
        <v>0</v>
      </c>
      <c r="E13" s="648">
        <v>0</v>
      </c>
      <c r="F13" s="649">
        <v>0</v>
      </c>
      <c r="G13" s="647">
        <v>0</v>
      </c>
      <c r="H13" s="650">
        <v>0</v>
      </c>
      <c r="I13" s="651">
        <v>0</v>
      </c>
      <c r="J13" s="647">
        <v>0</v>
      </c>
      <c r="K13" s="648">
        <v>0</v>
      </c>
    </row>
    <row r="14" spans="1:11">
      <c r="A14" s="646" t="s">
        <v>440</v>
      </c>
      <c r="B14" s="173"/>
      <c r="C14" s="90">
        <v>0</v>
      </c>
      <c r="D14" s="90">
        <v>0</v>
      </c>
      <c r="E14" s="638">
        <v>0</v>
      </c>
      <c r="F14" s="639">
        <v>0</v>
      </c>
      <c r="G14" s="90">
        <v>0</v>
      </c>
      <c r="H14" s="438">
        <v>0</v>
      </c>
      <c r="I14" s="436">
        <v>0</v>
      </c>
      <c r="J14" s="90">
        <v>0</v>
      </c>
      <c r="K14" s="638">
        <v>0</v>
      </c>
    </row>
    <row r="15" spans="1:11">
      <c r="A15" s="646" t="s">
        <v>441</v>
      </c>
      <c r="B15" s="173">
        <v>6</v>
      </c>
      <c r="C15" s="90">
        <v>0</v>
      </c>
      <c r="D15" s="90">
        <v>0</v>
      </c>
      <c r="E15" s="638">
        <v>0</v>
      </c>
      <c r="F15" s="639">
        <v>0</v>
      </c>
      <c r="G15" s="90">
        <v>0</v>
      </c>
      <c r="H15" s="438">
        <v>0</v>
      </c>
      <c r="I15" s="436">
        <v>0</v>
      </c>
      <c r="J15" s="90">
        <v>0</v>
      </c>
      <c r="K15" s="638">
        <v>0</v>
      </c>
    </row>
    <row r="16" spans="1:11">
      <c r="A16" s="652" t="s">
        <v>442</v>
      </c>
      <c r="B16" s="653"/>
      <c r="C16" s="90">
        <v>0</v>
      </c>
      <c r="D16" s="90">
        <v>0</v>
      </c>
      <c r="E16" s="638">
        <v>0</v>
      </c>
      <c r="F16" s="639">
        <v>0</v>
      </c>
      <c r="G16" s="90">
        <v>0</v>
      </c>
      <c r="H16" s="438">
        <v>0</v>
      </c>
      <c r="I16" s="436">
        <v>0</v>
      </c>
      <c r="J16" s="90">
        <v>0</v>
      </c>
      <c r="K16" s="638">
        <v>0</v>
      </c>
    </row>
    <row r="17" spans="1:11">
      <c r="A17" s="646" t="s">
        <v>443</v>
      </c>
      <c r="B17" s="173"/>
      <c r="C17" s="90">
        <v>0</v>
      </c>
      <c r="D17" s="90">
        <v>0</v>
      </c>
      <c r="E17" s="638">
        <v>0</v>
      </c>
      <c r="F17" s="639">
        <v>0</v>
      </c>
      <c r="G17" s="90">
        <v>0</v>
      </c>
      <c r="H17" s="438">
        <v>0</v>
      </c>
      <c r="I17" s="436">
        <v>0</v>
      </c>
      <c r="J17" s="90">
        <v>0</v>
      </c>
      <c r="K17" s="638">
        <v>0</v>
      </c>
    </row>
    <row r="18" spans="1:11">
      <c r="A18" s="646" t="s">
        <v>444</v>
      </c>
      <c r="B18" s="173"/>
      <c r="C18" s="654">
        <v>0</v>
      </c>
      <c r="D18" s="654">
        <v>0</v>
      </c>
      <c r="E18" s="655">
        <v>0</v>
      </c>
      <c r="F18" s="656">
        <v>0</v>
      </c>
      <c r="G18" s="654">
        <v>0</v>
      </c>
      <c r="H18" s="657">
        <v>0</v>
      </c>
      <c r="I18" s="658">
        <v>0</v>
      </c>
      <c r="J18" s="654">
        <v>0</v>
      </c>
      <c r="K18" s="655">
        <v>0</v>
      </c>
    </row>
    <row r="19" spans="1:11" ht="5.25" customHeight="1">
      <c r="A19" s="659"/>
      <c r="B19" s="173"/>
      <c r="C19" s="19"/>
      <c r="D19" s="19"/>
      <c r="E19" s="583"/>
      <c r="F19" s="594"/>
      <c r="G19" s="19"/>
      <c r="H19" s="23"/>
      <c r="I19" s="21"/>
      <c r="J19" s="19"/>
      <c r="K19" s="583"/>
    </row>
    <row r="20" spans="1:11">
      <c r="A20" s="636" t="s">
        <v>445</v>
      </c>
      <c r="B20" s="173">
        <v>2</v>
      </c>
      <c r="C20" s="660">
        <v>0</v>
      </c>
      <c r="D20" s="660">
        <v>0</v>
      </c>
      <c r="E20" s="603">
        <v>0</v>
      </c>
      <c r="F20" s="661">
        <v>0</v>
      </c>
      <c r="G20" s="660">
        <v>0</v>
      </c>
      <c r="H20" s="662">
        <v>0</v>
      </c>
      <c r="I20" s="663">
        <v>0</v>
      </c>
      <c r="J20" s="660">
        <v>0</v>
      </c>
      <c r="K20" s="603">
        <v>0</v>
      </c>
    </row>
    <row r="21" spans="1:11">
      <c r="A21" s="637" t="s">
        <v>432</v>
      </c>
      <c r="B21" s="610"/>
      <c r="C21" s="90">
        <v>0</v>
      </c>
      <c r="D21" s="90">
        <v>0</v>
      </c>
      <c r="E21" s="638">
        <v>0</v>
      </c>
      <c r="F21" s="639">
        <v>0</v>
      </c>
      <c r="G21" s="90">
        <v>0</v>
      </c>
      <c r="H21" s="438">
        <v>0</v>
      </c>
      <c r="I21" s="436">
        <v>0</v>
      </c>
      <c r="J21" s="90">
        <v>0</v>
      </c>
      <c r="K21" s="638">
        <v>0</v>
      </c>
    </row>
    <row r="22" spans="1:11">
      <c r="A22" s="637" t="s">
        <v>433</v>
      </c>
      <c r="B22" s="610"/>
      <c r="C22" s="90">
        <v>0</v>
      </c>
      <c r="D22" s="90">
        <v>0</v>
      </c>
      <c r="E22" s="638">
        <v>0</v>
      </c>
      <c r="F22" s="639">
        <v>0</v>
      </c>
      <c r="G22" s="90">
        <v>0</v>
      </c>
      <c r="H22" s="438">
        <v>0</v>
      </c>
      <c r="I22" s="436">
        <v>0</v>
      </c>
      <c r="J22" s="90">
        <v>0</v>
      </c>
      <c r="K22" s="638">
        <v>0</v>
      </c>
    </row>
    <row r="23" spans="1:11">
      <c r="A23" s="637" t="s">
        <v>434</v>
      </c>
      <c r="B23" s="610"/>
      <c r="C23" s="90">
        <v>0</v>
      </c>
      <c r="D23" s="90">
        <v>0</v>
      </c>
      <c r="E23" s="638">
        <v>0</v>
      </c>
      <c r="F23" s="639">
        <v>0</v>
      </c>
      <c r="G23" s="90">
        <v>0</v>
      </c>
      <c r="H23" s="438">
        <v>0</v>
      </c>
      <c r="I23" s="436">
        <v>0</v>
      </c>
      <c r="J23" s="90">
        <v>0</v>
      </c>
      <c r="K23" s="638">
        <v>0</v>
      </c>
    </row>
    <row r="24" spans="1:11">
      <c r="A24" s="637" t="s">
        <v>435</v>
      </c>
      <c r="B24" s="610"/>
      <c r="C24" s="90">
        <v>0</v>
      </c>
      <c r="D24" s="90">
        <v>0</v>
      </c>
      <c r="E24" s="638">
        <v>0</v>
      </c>
      <c r="F24" s="639">
        <v>0</v>
      </c>
      <c r="G24" s="90">
        <v>0</v>
      </c>
      <c r="H24" s="438">
        <v>0</v>
      </c>
      <c r="I24" s="436">
        <v>0</v>
      </c>
      <c r="J24" s="90">
        <v>0</v>
      </c>
      <c r="K24" s="638">
        <v>0</v>
      </c>
    </row>
    <row r="25" spans="1:11">
      <c r="A25" s="637" t="s">
        <v>436</v>
      </c>
      <c r="B25" s="610"/>
      <c r="C25" s="90">
        <v>0</v>
      </c>
      <c r="D25" s="90">
        <v>0</v>
      </c>
      <c r="E25" s="638">
        <v>0</v>
      </c>
      <c r="F25" s="639">
        <v>0</v>
      </c>
      <c r="G25" s="90">
        <v>0</v>
      </c>
      <c r="H25" s="438">
        <v>0</v>
      </c>
      <c r="I25" s="436">
        <v>0</v>
      </c>
      <c r="J25" s="90">
        <v>0</v>
      </c>
      <c r="K25" s="638">
        <v>0</v>
      </c>
    </row>
    <row r="26" spans="1:11">
      <c r="A26" s="640" t="s">
        <v>437</v>
      </c>
      <c r="B26" s="664"/>
      <c r="C26" s="641">
        <v>0</v>
      </c>
      <c r="D26" s="641">
        <v>0</v>
      </c>
      <c r="E26" s="642">
        <v>0</v>
      </c>
      <c r="F26" s="643">
        <v>0</v>
      </c>
      <c r="G26" s="641">
        <v>0</v>
      </c>
      <c r="H26" s="644">
        <v>0</v>
      </c>
      <c r="I26" s="645">
        <v>0</v>
      </c>
      <c r="J26" s="641">
        <v>0</v>
      </c>
      <c r="K26" s="642">
        <v>0</v>
      </c>
    </row>
    <row r="27" spans="1:11">
      <c r="A27" s="646" t="s">
        <v>438</v>
      </c>
      <c r="B27" s="665"/>
      <c r="C27" s="90">
        <v>0</v>
      </c>
      <c r="D27" s="90">
        <v>0</v>
      </c>
      <c r="E27" s="638">
        <v>0</v>
      </c>
      <c r="F27" s="639">
        <v>0</v>
      </c>
      <c r="G27" s="90">
        <v>0</v>
      </c>
      <c r="H27" s="438">
        <v>0</v>
      </c>
      <c r="I27" s="436">
        <v>0</v>
      </c>
      <c r="J27" s="90">
        <v>0</v>
      </c>
      <c r="K27" s="638">
        <v>0</v>
      </c>
    </row>
    <row r="28" spans="1:11">
      <c r="A28" s="646" t="s">
        <v>439</v>
      </c>
      <c r="B28" s="665"/>
      <c r="C28" s="647">
        <v>0</v>
      </c>
      <c r="D28" s="647">
        <v>0</v>
      </c>
      <c r="E28" s="648">
        <v>0</v>
      </c>
      <c r="F28" s="649">
        <v>0</v>
      </c>
      <c r="G28" s="647">
        <v>0</v>
      </c>
      <c r="H28" s="650">
        <v>0</v>
      </c>
      <c r="I28" s="651">
        <v>0</v>
      </c>
      <c r="J28" s="647">
        <v>0</v>
      </c>
      <c r="K28" s="648">
        <v>0</v>
      </c>
    </row>
    <row r="29" spans="1:11">
      <c r="A29" s="646" t="s">
        <v>440</v>
      </c>
      <c r="B29" s="665"/>
      <c r="C29" s="90">
        <v>0</v>
      </c>
      <c r="D29" s="90">
        <v>0</v>
      </c>
      <c r="E29" s="638">
        <v>0</v>
      </c>
      <c r="F29" s="639">
        <v>0</v>
      </c>
      <c r="G29" s="90">
        <v>0</v>
      </c>
      <c r="H29" s="438">
        <v>0</v>
      </c>
      <c r="I29" s="436">
        <v>0</v>
      </c>
      <c r="J29" s="90">
        <v>0</v>
      </c>
      <c r="K29" s="638">
        <v>0</v>
      </c>
    </row>
    <row r="30" spans="1:11">
      <c r="A30" s="646" t="s">
        <v>441</v>
      </c>
      <c r="B30" s="173">
        <v>6</v>
      </c>
      <c r="C30" s="90">
        <v>0</v>
      </c>
      <c r="D30" s="90">
        <v>0</v>
      </c>
      <c r="E30" s="638">
        <v>0</v>
      </c>
      <c r="F30" s="639">
        <v>0</v>
      </c>
      <c r="G30" s="90">
        <v>0</v>
      </c>
      <c r="H30" s="438">
        <v>0</v>
      </c>
      <c r="I30" s="436">
        <v>0</v>
      </c>
      <c r="J30" s="90">
        <v>0</v>
      </c>
      <c r="K30" s="638">
        <v>0</v>
      </c>
    </row>
    <row r="31" spans="1:11">
      <c r="A31" s="652" t="s">
        <v>442</v>
      </c>
      <c r="B31" s="653"/>
      <c r="C31" s="90">
        <v>0</v>
      </c>
      <c r="D31" s="90">
        <v>0</v>
      </c>
      <c r="E31" s="638">
        <v>0</v>
      </c>
      <c r="F31" s="639">
        <v>0</v>
      </c>
      <c r="G31" s="90">
        <v>0</v>
      </c>
      <c r="H31" s="438">
        <v>0</v>
      </c>
      <c r="I31" s="436">
        <v>0</v>
      </c>
      <c r="J31" s="90">
        <v>0</v>
      </c>
      <c r="K31" s="638">
        <v>0</v>
      </c>
    </row>
    <row r="32" spans="1:11">
      <c r="A32" s="646" t="s">
        <v>443</v>
      </c>
      <c r="B32" s="173"/>
      <c r="C32" s="90">
        <v>0</v>
      </c>
      <c r="D32" s="90">
        <v>0</v>
      </c>
      <c r="E32" s="638">
        <v>0</v>
      </c>
      <c r="F32" s="639">
        <v>0</v>
      </c>
      <c r="G32" s="90">
        <v>0</v>
      </c>
      <c r="H32" s="438">
        <v>0</v>
      </c>
      <c r="I32" s="436">
        <v>0</v>
      </c>
      <c r="J32" s="90">
        <v>0</v>
      </c>
      <c r="K32" s="638">
        <v>0</v>
      </c>
    </row>
    <row r="33" spans="1:11">
      <c r="A33" s="646" t="s">
        <v>444</v>
      </c>
      <c r="B33" s="173"/>
      <c r="C33" s="654">
        <v>0</v>
      </c>
      <c r="D33" s="654">
        <v>0</v>
      </c>
      <c r="E33" s="655">
        <v>0</v>
      </c>
      <c r="F33" s="656">
        <v>0</v>
      </c>
      <c r="G33" s="654">
        <v>0</v>
      </c>
      <c r="H33" s="657">
        <v>0</v>
      </c>
      <c r="I33" s="658">
        <v>0</v>
      </c>
      <c r="J33" s="654">
        <v>0</v>
      </c>
      <c r="K33" s="655">
        <v>0</v>
      </c>
    </row>
    <row r="34" spans="1:11" ht="3.75" customHeight="1">
      <c r="A34" s="659"/>
      <c r="B34" s="173"/>
      <c r="C34" s="19"/>
      <c r="D34" s="19"/>
      <c r="E34" s="583"/>
      <c r="F34" s="594"/>
      <c r="G34" s="19"/>
      <c r="H34" s="23"/>
      <c r="I34" s="21"/>
      <c r="J34" s="19"/>
      <c r="K34" s="583"/>
    </row>
    <row r="35" spans="1:11">
      <c r="A35" s="636" t="s">
        <v>322</v>
      </c>
      <c r="B35" s="173">
        <v>4</v>
      </c>
      <c r="C35" s="110"/>
      <c r="D35" s="110"/>
      <c r="E35" s="111"/>
      <c r="F35" s="112"/>
      <c r="G35" s="110"/>
      <c r="H35" s="113"/>
      <c r="I35" s="223"/>
      <c r="J35" s="110"/>
      <c r="K35" s="111"/>
    </row>
    <row r="36" spans="1:11">
      <c r="A36" s="637" t="s">
        <v>432</v>
      </c>
      <c r="B36" s="610"/>
      <c r="C36" s="19">
        <v>0</v>
      </c>
      <c r="D36" s="19">
        <v>0</v>
      </c>
      <c r="E36" s="583">
        <v>0</v>
      </c>
      <c r="F36" s="594">
        <v>0</v>
      </c>
      <c r="G36" s="19">
        <v>0</v>
      </c>
      <c r="H36" s="23">
        <v>0</v>
      </c>
      <c r="I36" s="21">
        <v>0</v>
      </c>
      <c r="J36" s="19">
        <v>0</v>
      </c>
      <c r="K36" s="583">
        <v>0</v>
      </c>
    </row>
    <row r="37" spans="1:11">
      <c r="A37" s="637" t="s">
        <v>433</v>
      </c>
      <c r="B37" s="610"/>
      <c r="C37" s="19">
        <v>0</v>
      </c>
      <c r="D37" s="19">
        <v>0</v>
      </c>
      <c r="E37" s="583">
        <v>0</v>
      </c>
      <c r="F37" s="594">
        <v>0</v>
      </c>
      <c r="G37" s="19">
        <v>0</v>
      </c>
      <c r="H37" s="23">
        <v>0</v>
      </c>
      <c r="I37" s="21">
        <v>0</v>
      </c>
      <c r="J37" s="19">
        <v>0</v>
      </c>
      <c r="K37" s="583">
        <v>0</v>
      </c>
    </row>
    <row r="38" spans="1:11">
      <c r="A38" s="637" t="s">
        <v>434</v>
      </c>
      <c r="B38" s="610"/>
      <c r="C38" s="19">
        <v>0</v>
      </c>
      <c r="D38" s="19">
        <v>0</v>
      </c>
      <c r="E38" s="583">
        <v>0</v>
      </c>
      <c r="F38" s="594">
        <v>0</v>
      </c>
      <c r="G38" s="19">
        <v>0</v>
      </c>
      <c r="H38" s="23">
        <v>0</v>
      </c>
      <c r="I38" s="21">
        <v>0</v>
      </c>
      <c r="J38" s="19">
        <v>0</v>
      </c>
      <c r="K38" s="583">
        <v>0</v>
      </c>
    </row>
    <row r="39" spans="1:11">
      <c r="A39" s="637" t="s">
        <v>435</v>
      </c>
      <c r="B39" s="610"/>
      <c r="C39" s="19">
        <v>0</v>
      </c>
      <c r="D39" s="19">
        <v>0</v>
      </c>
      <c r="E39" s="583">
        <v>0</v>
      </c>
      <c r="F39" s="594">
        <v>0</v>
      </c>
      <c r="G39" s="19">
        <v>0</v>
      </c>
      <c r="H39" s="23">
        <v>0</v>
      </c>
      <c r="I39" s="21">
        <v>0</v>
      </c>
      <c r="J39" s="19">
        <v>0</v>
      </c>
      <c r="K39" s="583">
        <v>0</v>
      </c>
    </row>
    <row r="40" spans="1:11">
      <c r="A40" s="637" t="s">
        <v>436</v>
      </c>
      <c r="B40" s="610"/>
      <c r="C40" s="19">
        <v>0</v>
      </c>
      <c r="D40" s="19">
        <v>0</v>
      </c>
      <c r="E40" s="583">
        <v>0</v>
      </c>
      <c r="F40" s="594">
        <v>0</v>
      </c>
      <c r="G40" s="19">
        <v>0</v>
      </c>
      <c r="H40" s="23">
        <v>0</v>
      </c>
      <c r="I40" s="21">
        <v>0</v>
      </c>
      <c r="J40" s="19">
        <v>0</v>
      </c>
      <c r="K40" s="583">
        <v>0</v>
      </c>
    </row>
    <row r="41" spans="1:11">
      <c r="A41" s="640" t="s">
        <v>437</v>
      </c>
      <c r="B41" s="610"/>
      <c r="C41" s="641">
        <v>0</v>
      </c>
      <c r="D41" s="641">
        <v>0</v>
      </c>
      <c r="E41" s="642">
        <v>0</v>
      </c>
      <c r="F41" s="643">
        <v>0</v>
      </c>
      <c r="G41" s="641">
        <v>0</v>
      </c>
      <c r="H41" s="644">
        <v>0</v>
      </c>
      <c r="I41" s="645">
        <v>0</v>
      </c>
      <c r="J41" s="641">
        <v>0</v>
      </c>
      <c r="K41" s="642">
        <v>0</v>
      </c>
    </row>
    <row r="42" spans="1:11">
      <c r="A42" s="646" t="s">
        <v>438</v>
      </c>
      <c r="B42" s="173"/>
      <c r="C42" s="19">
        <v>0</v>
      </c>
      <c r="D42" s="19">
        <v>0</v>
      </c>
      <c r="E42" s="111">
        <v>0</v>
      </c>
      <c r="F42" s="112">
        <v>0</v>
      </c>
      <c r="G42" s="110">
        <v>0</v>
      </c>
      <c r="H42" s="113">
        <v>0</v>
      </c>
      <c r="I42" s="223">
        <v>0</v>
      </c>
      <c r="J42" s="110">
        <v>0</v>
      </c>
      <c r="K42" s="111">
        <v>0</v>
      </c>
    </row>
    <row r="43" spans="1:11">
      <c r="A43" s="646" t="s">
        <v>439</v>
      </c>
      <c r="B43" s="173"/>
      <c r="C43" s="612">
        <v>0</v>
      </c>
      <c r="D43" s="612">
        <v>0</v>
      </c>
      <c r="E43" s="666">
        <v>0</v>
      </c>
      <c r="F43" s="667">
        <v>0</v>
      </c>
      <c r="G43" s="505">
        <v>0</v>
      </c>
      <c r="H43" s="668">
        <v>0</v>
      </c>
      <c r="I43" s="669">
        <v>0</v>
      </c>
      <c r="J43" s="505">
        <v>0</v>
      </c>
      <c r="K43" s="666">
        <v>0</v>
      </c>
    </row>
    <row r="44" spans="1:11">
      <c r="A44" s="646" t="s">
        <v>440</v>
      </c>
      <c r="B44" s="173"/>
      <c r="C44" s="19">
        <v>0</v>
      </c>
      <c r="D44" s="19">
        <v>0</v>
      </c>
      <c r="E44" s="111">
        <v>0</v>
      </c>
      <c r="F44" s="112">
        <v>0</v>
      </c>
      <c r="G44" s="110">
        <v>0</v>
      </c>
      <c r="H44" s="113">
        <v>0</v>
      </c>
      <c r="I44" s="223">
        <v>0</v>
      </c>
      <c r="J44" s="110">
        <v>0</v>
      </c>
      <c r="K44" s="111">
        <v>0</v>
      </c>
    </row>
    <row r="45" spans="1:11">
      <c r="A45" s="646" t="s">
        <v>441</v>
      </c>
      <c r="B45" s="173"/>
      <c r="C45" s="19">
        <v>0</v>
      </c>
      <c r="D45" s="19">
        <v>0</v>
      </c>
      <c r="E45" s="111">
        <v>0</v>
      </c>
      <c r="F45" s="112">
        <v>0</v>
      </c>
      <c r="G45" s="110">
        <v>0</v>
      </c>
      <c r="H45" s="113">
        <v>0</v>
      </c>
      <c r="I45" s="223">
        <v>0</v>
      </c>
      <c r="J45" s="110">
        <v>0</v>
      </c>
      <c r="K45" s="111">
        <v>0</v>
      </c>
    </row>
    <row r="46" spans="1:11">
      <c r="A46" s="652" t="s">
        <v>442</v>
      </c>
      <c r="B46" s="173"/>
      <c r="C46" s="19">
        <v>0</v>
      </c>
      <c r="D46" s="19">
        <v>0</v>
      </c>
      <c r="E46" s="111">
        <v>0</v>
      </c>
      <c r="F46" s="112">
        <v>0</v>
      </c>
      <c r="G46" s="110">
        <v>0</v>
      </c>
      <c r="H46" s="113">
        <v>0</v>
      </c>
      <c r="I46" s="223">
        <v>0</v>
      </c>
      <c r="J46" s="110">
        <v>0</v>
      </c>
      <c r="K46" s="111">
        <v>0</v>
      </c>
    </row>
    <row r="47" spans="1:11">
      <c r="A47" s="646" t="s">
        <v>443</v>
      </c>
      <c r="B47" s="173"/>
      <c r="C47" s="19">
        <v>0</v>
      </c>
      <c r="D47" s="19">
        <v>0</v>
      </c>
      <c r="E47" s="111">
        <v>0</v>
      </c>
      <c r="F47" s="112">
        <v>0</v>
      </c>
      <c r="G47" s="110">
        <v>0</v>
      </c>
      <c r="H47" s="113">
        <v>0</v>
      </c>
      <c r="I47" s="223">
        <v>0</v>
      </c>
      <c r="J47" s="110">
        <v>0</v>
      </c>
      <c r="K47" s="111">
        <v>0</v>
      </c>
    </row>
    <row r="48" spans="1:11">
      <c r="A48" s="646" t="s">
        <v>444</v>
      </c>
      <c r="B48" s="173"/>
      <c r="C48" s="19">
        <v>0</v>
      </c>
      <c r="D48" s="19">
        <v>0</v>
      </c>
      <c r="E48" s="111">
        <v>0</v>
      </c>
      <c r="F48" s="112">
        <v>0</v>
      </c>
      <c r="G48" s="110">
        <v>0</v>
      </c>
      <c r="H48" s="113">
        <v>0</v>
      </c>
      <c r="I48" s="223">
        <v>0</v>
      </c>
      <c r="J48" s="110">
        <v>0</v>
      </c>
      <c r="K48" s="111">
        <v>0</v>
      </c>
    </row>
    <row r="49" spans="1:11">
      <c r="A49" s="670" t="s">
        <v>446</v>
      </c>
      <c r="B49" s="671">
        <v>2</v>
      </c>
      <c r="C49" s="416">
        <v>0</v>
      </c>
      <c r="D49" s="416">
        <v>0</v>
      </c>
      <c r="E49" s="414">
        <v>0</v>
      </c>
      <c r="F49" s="415">
        <v>0</v>
      </c>
      <c r="G49" s="416">
        <v>0</v>
      </c>
      <c r="H49" s="417">
        <v>0</v>
      </c>
      <c r="I49" s="418">
        <v>0</v>
      </c>
      <c r="J49" s="416">
        <v>0</v>
      </c>
      <c r="K49" s="414">
        <v>0</v>
      </c>
    </row>
    <row r="50" spans="1:11" ht="4.5" customHeight="1">
      <c r="A50" s="433"/>
      <c r="B50" s="173"/>
      <c r="C50" s="110"/>
      <c r="D50" s="110"/>
      <c r="E50" s="111"/>
      <c r="F50" s="112"/>
      <c r="G50" s="110"/>
      <c r="H50" s="113"/>
      <c r="I50" s="223"/>
      <c r="J50" s="110"/>
      <c r="K50" s="111"/>
    </row>
    <row r="51" spans="1:11">
      <c r="A51" s="120" t="s">
        <v>447</v>
      </c>
      <c r="B51" s="173">
        <v>5</v>
      </c>
      <c r="C51" s="110"/>
      <c r="D51" s="110"/>
      <c r="E51" s="111"/>
      <c r="F51" s="112"/>
      <c r="G51" s="110"/>
      <c r="H51" s="113"/>
      <c r="I51" s="223"/>
      <c r="J51" s="110"/>
      <c r="K51" s="111"/>
    </row>
    <row r="52" spans="1:11">
      <c r="A52" s="672" t="s">
        <v>432</v>
      </c>
      <c r="B52" s="610"/>
      <c r="C52" s="195"/>
      <c r="D52" s="195"/>
      <c r="E52" s="387"/>
      <c r="F52" s="388"/>
      <c r="G52" s="195"/>
      <c r="H52" s="389"/>
      <c r="I52" s="197"/>
      <c r="J52" s="195"/>
      <c r="K52" s="387"/>
    </row>
    <row r="53" spans="1:11">
      <c r="A53" s="672" t="s">
        <v>433</v>
      </c>
      <c r="B53" s="610"/>
      <c r="C53" s="195"/>
      <c r="D53" s="195"/>
      <c r="E53" s="387"/>
      <c r="F53" s="388"/>
      <c r="G53" s="195"/>
      <c r="H53" s="389"/>
      <c r="I53" s="197"/>
      <c r="J53" s="195"/>
      <c r="K53" s="387"/>
    </row>
    <row r="54" spans="1:11">
      <c r="A54" s="672" t="s">
        <v>434</v>
      </c>
      <c r="B54" s="610"/>
      <c r="C54" s="195"/>
      <c r="D54" s="195"/>
      <c r="E54" s="387"/>
      <c r="F54" s="388"/>
      <c r="G54" s="195"/>
      <c r="H54" s="389"/>
      <c r="I54" s="197"/>
      <c r="J54" s="195"/>
      <c r="K54" s="387"/>
    </row>
    <row r="55" spans="1:11">
      <c r="A55" s="672" t="s">
        <v>435</v>
      </c>
      <c r="B55" s="610"/>
      <c r="C55" s="195"/>
      <c r="D55" s="195"/>
      <c r="E55" s="387"/>
      <c r="F55" s="388"/>
      <c r="G55" s="195"/>
      <c r="H55" s="389"/>
      <c r="I55" s="197"/>
      <c r="J55" s="195"/>
      <c r="K55" s="387"/>
    </row>
    <row r="56" spans="1:11">
      <c r="A56" s="672" t="s">
        <v>436</v>
      </c>
      <c r="B56" s="610"/>
      <c r="C56" s="195"/>
      <c r="D56" s="195"/>
      <c r="E56" s="387"/>
      <c r="F56" s="388"/>
      <c r="G56" s="195"/>
      <c r="H56" s="389"/>
      <c r="I56" s="197"/>
      <c r="J56" s="195"/>
      <c r="K56" s="387"/>
    </row>
    <row r="57" spans="1:11">
      <c r="A57" s="439" t="s">
        <v>437</v>
      </c>
      <c r="B57" s="610"/>
      <c r="C57" s="673">
        <v>0</v>
      </c>
      <c r="D57" s="673">
        <v>0</v>
      </c>
      <c r="E57" s="674">
        <v>0</v>
      </c>
      <c r="F57" s="675">
        <v>0</v>
      </c>
      <c r="G57" s="673">
        <v>0</v>
      </c>
      <c r="H57" s="676">
        <v>0</v>
      </c>
      <c r="I57" s="677">
        <v>0</v>
      </c>
      <c r="J57" s="673">
        <v>0</v>
      </c>
      <c r="K57" s="674">
        <v>0</v>
      </c>
    </row>
    <row r="58" spans="1:11">
      <c r="A58" s="433" t="s">
        <v>438</v>
      </c>
      <c r="B58" s="173"/>
      <c r="C58" s="195"/>
      <c r="D58" s="195"/>
      <c r="E58" s="387"/>
      <c r="F58" s="388"/>
      <c r="G58" s="195"/>
      <c r="H58" s="389"/>
      <c r="I58" s="197"/>
      <c r="J58" s="195"/>
      <c r="K58" s="387"/>
    </row>
    <row r="59" spans="1:11">
      <c r="A59" s="433" t="s">
        <v>439</v>
      </c>
      <c r="B59" s="173"/>
      <c r="C59" s="442"/>
      <c r="D59" s="442"/>
      <c r="E59" s="443"/>
      <c r="F59" s="444"/>
      <c r="G59" s="442"/>
      <c r="H59" s="445"/>
      <c r="I59" s="446"/>
      <c r="J59" s="442"/>
      <c r="K59" s="443"/>
    </row>
    <row r="60" spans="1:11">
      <c r="A60" s="433" t="s">
        <v>440</v>
      </c>
      <c r="B60" s="173"/>
      <c r="C60" s="90">
        <v>0</v>
      </c>
      <c r="D60" s="90">
        <v>19984100</v>
      </c>
      <c r="E60" s="638">
        <v>19984100</v>
      </c>
      <c r="F60" s="639">
        <v>0</v>
      </c>
      <c r="G60" s="90">
        <v>0</v>
      </c>
      <c r="H60" s="438">
        <v>0</v>
      </c>
      <c r="I60" s="436">
        <v>19984100</v>
      </c>
      <c r="J60" s="90">
        <v>0</v>
      </c>
      <c r="K60" s="638">
        <v>0</v>
      </c>
    </row>
    <row r="61" spans="1:11">
      <c r="A61" s="433" t="s">
        <v>441</v>
      </c>
      <c r="B61" s="173"/>
      <c r="C61" s="442"/>
      <c r="D61" s="442"/>
      <c r="E61" s="387"/>
      <c r="F61" s="388"/>
      <c r="G61" s="195"/>
      <c r="H61" s="389"/>
      <c r="I61" s="197"/>
      <c r="J61" s="195"/>
      <c r="K61" s="387"/>
    </row>
    <row r="62" spans="1:11">
      <c r="A62" s="493" t="s">
        <v>442</v>
      </c>
      <c r="B62" s="173"/>
      <c r="C62" s="90">
        <v>0</v>
      </c>
      <c r="D62" s="90">
        <v>0</v>
      </c>
      <c r="E62" s="638">
        <v>0</v>
      </c>
      <c r="F62" s="639">
        <v>0</v>
      </c>
      <c r="G62" s="90">
        <v>0</v>
      </c>
      <c r="H62" s="438">
        <v>0</v>
      </c>
      <c r="I62" s="436">
        <v>0</v>
      </c>
      <c r="J62" s="90">
        <v>0</v>
      </c>
      <c r="K62" s="638">
        <v>0</v>
      </c>
    </row>
    <row r="63" spans="1:11">
      <c r="A63" s="433" t="s">
        <v>443</v>
      </c>
      <c r="B63" s="173"/>
      <c r="C63" s="90">
        <v>0</v>
      </c>
      <c r="D63" s="90">
        <v>0</v>
      </c>
      <c r="E63" s="638">
        <v>0</v>
      </c>
      <c r="F63" s="639">
        <v>0</v>
      </c>
      <c r="G63" s="90">
        <v>0</v>
      </c>
      <c r="H63" s="438">
        <v>0</v>
      </c>
      <c r="I63" s="436">
        <v>0</v>
      </c>
      <c r="J63" s="90">
        <v>0</v>
      </c>
      <c r="K63" s="638">
        <v>0</v>
      </c>
    </row>
    <row r="64" spans="1:11">
      <c r="A64" s="433" t="s">
        <v>444</v>
      </c>
      <c r="B64" s="173"/>
      <c r="C64" s="90">
        <v>0</v>
      </c>
      <c r="D64" s="90">
        <v>0</v>
      </c>
      <c r="E64" s="638">
        <v>0</v>
      </c>
      <c r="F64" s="639">
        <v>0</v>
      </c>
      <c r="G64" s="90">
        <v>0</v>
      </c>
      <c r="H64" s="438">
        <v>0</v>
      </c>
      <c r="I64" s="436">
        <v>0</v>
      </c>
      <c r="J64" s="90">
        <v>0</v>
      </c>
      <c r="K64" s="638">
        <v>0</v>
      </c>
    </row>
    <row r="65" spans="1:11">
      <c r="A65" s="670" t="s">
        <v>448</v>
      </c>
      <c r="B65" s="671">
        <v>5</v>
      </c>
      <c r="C65" s="416">
        <v>0</v>
      </c>
      <c r="D65" s="416">
        <v>19984100</v>
      </c>
      <c r="E65" s="414">
        <v>19984100</v>
      </c>
      <c r="F65" s="415">
        <v>0</v>
      </c>
      <c r="G65" s="416">
        <v>0</v>
      </c>
      <c r="H65" s="417">
        <v>0</v>
      </c>
      <c r="I65" s="678">
        <v>19984100</v>
      </c>
      <c r="J65" s="416">
        <v>0</v>
      </c>
      <c r="K65" s="414">
        <v>0</v>
      </c>
    </row>
    <row r="66" spans="1:11">
      <c r="A66" s="433"/>
      <c r="B66" s="173"/>
      <c r="C66" s="110"/>
      <c r="D66" s="110"/>
      <c r="E66" s="111"/>
      <c r="F66" s="112"/>
      <c r="G66" s="110"/>
      <c r="H66" s="113"/>
      <c r="I66" s="223"/>
      <c r="J66" s="110"/>
      <c r="K66" s="111"/>
    </row>
    <row r="67" spans="1:11">
      <c r="A67" s="679" t="s">
        <v>449</v>
      </c>
      <c r="B67" s="173"/>
      <c r="C67" s="121"/>
      <c r="D67" s="121"/>
      <c r="E67" s="122"/>
      <c r="F67" s="123"/>
      <c r="G67" s="121"/>
      <c r="H67" s="124"/>
      <c r="I67" s="408"/>
      <c r="J67" s="121"/>
      <c r="K67" s="122"/>
    </row>
    <row r="68" spans="1:11">
      <c r="A68" s="680" t="s">
        <v>25</v>
      </c>
      <c r="B68" s="173"/>
      <c r="C68" s="110">
        <v>0</v>
      </c>
      <c r="D68" s="110">
        <v>4025720.9765738035</v>
      </c>
      <c r="E68" s="111">
        <v>4524935.8346276861</v>
      </c>
      <c r="F68" s="112">
        <v>204800</v>
      </c>
      <c r="G68" s="110">
        <v>221400</v>
      </c>
      <c r="H68" s="113">
        <v>24798</v>
      </c>
      <c r="I68" s="223">
        <v>5357533.0649144258</v>
      </c>
      <c r="J68" s="110">
        <v>222400</v>
      </c>
      <c r="K68" s="111">
        <v>208400</v>
      </c>
    </row>
    <row r="69" spans="1:11">
      <c r="A69" s="680" t="s">
        <v>450</v>
      </c>
      <c r="B69" s="173">
        <v>3</v>
      </c>
      <c r="C69" s="110">
        <v>0</v>
      </c>
      <c r="D69" s="110">
        <v>0</v>
      </c>
      <c r="E69" s="111">
        <v>0</v>
      </c>
      <c r="F69" s="112">
        <v>0</v>
      </c>
      <c r="G69" s="110">
        <v>0</v>
      </c>
      <c r="H69" s="113">
        <v>0</v>
      </c>
      <c r="I69" s="223">
        <v>0</v>
      </c>
      <c r="J69" s="110">
        <v>0</v>
      </c>
      <c r="K69" s="111">
        <v>0</v>
      </c>
    </row>
    <row r="70" spans="1:11">
      <c r="A70" s="672" t="s">
        <v>432</v>
      </c>
      <c r="B70" s="610"/>
      <c r="C70" s="90">
        <v>0</v>
      </c>
      <c r="D70" s="90">
        <v>0</v>
      </c>
      <c r="E70" s="638">
        <v>0</v>
      </c>
      <c r="F70" s="639">
        <v>0</v>
      </c>
      <c r="G70" s="90">
        <v>0</v>
      </c>
      <c r="H70" s="438">
        <v>0</v>
      </c>
      <c r="I70" s="436">
        <v>0</v>
      </c>
      <c r="J70" s="90">
        <v>0</v>
      </c>
      <c r="K70" s="638">
        <v>0</v>
      </c>
    </row>
    <row r="71" spans="1:11">
      <c r="A71" s="672" t="s">
        <v>433</v>
      </c>
      <c r="B71" s="610"/>
      <c r="C71" s="90">
        <v>0</v>
      </c>
      <c r="D71" s="90">
        <v>0</v>
      </c>
      <c r="E71" s="638">
        <v>0</v>
      </c>
      <c r="F71" s="639">
        <v>0</v>
      </c>
      <c r="G71" s="90">
        <v>0</v>
      </c>
      <c r="H71" s="438">
        <v>0</v>
      </c>
      <c r="I71" s="436">
        <v>0</v>
      </c>
      <c r="J71" s="90">
        <v>0</v>
      </c>
      <c r="K71" s="638">
        <v>0</v>
      </c>
    </row>
    <row r="72" spans="1:11">
      <c r="A72" s="672" t="s">
        <v>434</v>
      </c>
      <c r="B72" s="610"/>
      <c r="C72" s="90">
        <v>0</v>
      </c>
      <c r="D72" s="90">
        <v>0</v>
      </c>
      <c r="E72" s="638">
        <v>0</v>
      </c>
      <c r="F72" s="639">
        <v>0</v>
      </c>
      <c r="G72" s="90">
        <v>0</v>
      </c>
      <c r="H72" s="438">
        <v>0</v>
      </c>
      <c r="I72" s="436">
        <v>0</v>
      </c>
      <c r="J72" s="90">
        <v>0</v>
      </c>
      <c r="K72" s="638">
        <v>0</v>
      </c>
    </row>
    <row r="73" spans="1:11">
      <c r="A73" s="672" t="s">
        <v>435</v>
      </c>
      <c r="B73" s="610"/>
      <c r="C73" s="90">
        <v>0</v>
      </c>
      <c r="D73" s="90">
        <v>0</v>
      </c>
      <c r="E73" s="638">
        <v>0</v>
      </c>
      <c r="F73" s="639">
        <v>0</v>
      </c>
      <c r="G73" s="90">
        <v>0</v>
      </c>
      <c r="H73" s="438">
        <v>0</v>
      </c>
      <c r="I73" s="436">
        <v>0</v>
      </c>
      <c r="J73" s="90">
        <v>0</v>
      </c>
      <c r="K73" s="638">
        <v>0</v>
      </c>
    </row>
    <row r="74" spans="1:11">
      <c r="A74" s="672" t="s">
        <v>436</v>
      </c>
      <c r="B74" s="610"/>
      <c r="C74" s="90">
        <v>0</v>
      </c>
      <c r="D74" s="90">
        <v>0</v>
      </c>
      <c r="E74" s="638">
        <v>0</v>
      </c>
      <c r="F74" s="639">
        <v>0</v>
      </c>
      <c r="G74" s="90">
        <v>0</v>
      </c>
      <c r="H74" s="438">
        <v>0</v>
      </c>
      <c r="I74" s="436">
        <v>0</v>
      </c>
      <c r="J74" s="90">
        <v>0</v>
      </c>
      <c r="K74" s="638">
        <v>0</v>
      </c>
    </row>
    <row r="75" spans="1:11">
      <c r="A75" s="681" t="s">
        <v>437</v>
      </c>
      <c r="B75" s="610"/>
      <c r="C75" s="641">
        <v>0</v>
      </c>
      <c r="D75" s="641">
        <v>0</v>
      </c>
      <c r="E75" s="642">
        <v>0</v>
      </c>
      <c r="F75" s="643">
        <v>0</v>
      </c>
      <c r="G75" s="641">
        <v>0</v>
      </c>
      <c r="H75" s="644">
        <v>0</v>
      </c>
      <c r="I75" s="645">
        <v>0</v>
      </c>
      <c r="J75" s="641">
        <v>0</v>
      </c>
      <c r="K75" s="642">
        <v>0</v>
      </c>
    </row>
    <row r="76" spans="1:11">
      <c r="A76" s="682" t="s">
        <v>438</v>
      </c>
      <c r="B76" s="173"/>
      <c r="C76" s="90">
        <v>0</v>
      </c>
      <c r="D76" s="90">
        <v>0</v>
      </c>
      <c r="E76" s="638">
        <v>0</v>
      </c>
      <c r="F76" s="639">
        <v>0</v>
      </c>
      <c r="G76" s="90">
        <v>0</v>
      </c>
      <c r="H76" s="438">
        <v>0</v>
      </c>
      <c r="I76" s="436">
        <v>0</v>
      </c>
      <c r="J76" s="90">
        <v>0</v>
      </c>
      <c r="K76" s="638">
        <v>0</v>
      </c>
    </row>
    <row r="77" spans="1:11">
      <c r="A77" s="682" t="s">
        <v>439</v>
      </c>
      <c r="B77" s="173"/>
      <c r="C77" s="647">
        <v>0</v>
      </c>
      <c r="D77" s="647">
        <v>0</v>
      </c>
      <c r="E77" s="648">
        <v>0</v>
      </c>
      <c r="F77" s="649">
        <v>0</v>
      </c>
      <c r="G77" s="647">
        <v>0</v>
      </c>
      <c r="H77" s="650">
        <v>0</v>
      </c>
      <c r="I77" s="651">
        <v>0</v>
      </c>
      <c r="J77" s="647">
        <v>0</v>
      </c>
      <c r="K77" s="648">
        <v>0</v>
      </c>
    </row>
    <row r="78" spans="1:11">
      <c r="A78" s="682" t="s">
        <v>440</v>
      </c>
      <c r="B78" s="173"/>
      <c r="C78" s="90">
        <v>0</v>
      </c>
      <c r="D78" s="90">
        <v>0</v>
      </c>
      <c r="E78" s="638">
        <v>0</v>
      </c>
      <c r="F78" s="639">
        <v>0</v>
      </c>
      <c r="G78" s="90">
        <v>0</v>
      </c>
      <c r="H78" s="438">
        <v>0</v>
      </c>
      <c r="I78" s="436">
        <v>0</v>
      </c>
      <c r="J78" s="90">
        <v>0</v>
      </c>
      <c r="K78" s="638">
        <v>0</v>
      </c>
    </row>
    <row r="79" spans="1:11">
      <c r="A79" s="682" t="s">
        <v>441</v>
      </c>
      <c r="B79" s="173" t="s">
        <v>451</v>
      </c>
      <c r="C79" s="90">
        <v>0</v>
      </c>
      <c r="D79" s="90">
        <v>0</v>
      </c>
      <c r="E79" s="638">
        <v>0</v>
      </c>
      <c r="F79" s="639">
        <v>0</v>
      </c>
      <c r="G79" s="90">
        <v>0</v>
      </c>
      <c r="H79" s="438">
        <v>0</v>
      </c>
      <c r="I79" s="436">
        <v>0</v>
      </c>
      <c r="J79" s="90">
        <v>0</v>
      </c>
      <c r="K79" s="638">
        <v>0</v>
      </c>
    </row>
    <row r="80" spans="1:11">
      <c r="A80" s="411" t="s">
        <v>452</v>
      </c>
      <c r="B80" s="671"/>
      <c r="C80" s="403">
        <v>0</v>
      </c>
      <c r="D80" s="403">
        <v>4025720.9765738035</v>
      </c>
      <c r="E80" s="404">
        <v>4524935.8346276861</v>
      </c>
      <c r="F80" s="405">
        <v>204800</v>
      </c>
      <c r="G80" s="403">
        <v>221400</v>
      </c>
      <c r="H80" s="406">
        <v>24798</v>
      </c>
      <c r="I80" s="407">
        <v>5357533.0649144258</v>
      </c>
      <c r="J80" s="403">
        <v>222400</v>
      </c>
      <c r="K80" s="404">
        <v>208400</v>
      </c>
    </row>
    <row r="81" spans="1:11">
      <c r="A81" s="683"/>
      <c r="B81" s="684"/>
      <c r="C81" s="685"/>
      <c r="D81" s="685"/>
      <c r="E81" s="686"/>
      <c r="F81" s="687"/>
      <c r="G81" s="685"/>
      <c r="H81" s="688"/>
      <c r="I81" s="689"/>
      <c r="J81" s="685"/>
      <c r="K81" s="686"/>
    </row>
    <row r="82" spans="1:11">
      <c r="A82" s="690" t="s">
        <v>453</v>
      </c>
      <c r="B82" s="691"/>
      <c r="C82" s="692">
        <v>0</v>
      </c>
      <c r="D82" s="692">
        <v>0</v>
      </c>
      <c r="E82" s="693">
        <v>0</v>
      </c>
      <c r="F82" s="694">
        <v>0</v>
      </c>
      <c r="G82" s="692">
        <v>0</v>
      </c>
      <c r="H82" s="695">
        <v>0</v>
      </c>
      <c r="I82" s="696">
        <v>0</v>
      </c>
      <c r="J82" s="692">
        <v>0</v>
      </c>
      <c r="K82" s="693">
        <v>0</v>
      </c>
    </row>
    <row r="83" spans="1:11">
      <c r="A83" s="690" t="s">
        <v>454</v>
      </c>
      <c r="B83" s="691"/>
      <c r="C83" s="692">
        <v>0</v>
      </c>
      <c r="D83" s="692">
        <v>0</v>
      </c>
      <c r="E83" s="693">
        <v>0</v>
      </c>
      <c r="F83" s="694">
        <v>0</v>
      </c>
      <c r="G83" s="692">
        <v>0</v>
      </c>
      <c r="H83" s="695">
        <v>0</v>
      </c>
      <c r="I83" s="696">
        <v>0</v>
      </c>
      <c r="J83" s="692">
        <v>0</v>
      </c>
      <c r="K83" s="693">
        <v>0</v>
      </c>
    </row>
    <row r="84" spans="1:11">
      <c r="A84" s="690" t="s">
        <v>455</v>
      </c>
      <c r="B84" s="691"/>
      <c r="C84" s="692">
        <v>0</v>
      </c>
      <c r="D84" s="692">
        <v>0</v>
      </c>
      <c r="E84" s="693">
        <v>0</v>
      </c>
      <c r="F84" s="694">
        <v>0</v>
      </c>
      <c r="G84" s="692">
        <v>0</v>
      </c>
      <c r="H84" s="695">
        <v>0</v>
      </c>
      <c r="I84" s="696">
        <v>0</v>
      </c>
      <c r="J84" s="692">
        <v>0</v>
      </c>
      <c r="K84" s="693">
        <v>0</v>
      </c>
    </row>
    <row r="85" spans="1:11">
      <c r="A85" s="690" t="s">
        <v>456</v>
      </c>
      <c r="B85" s="691"/>
      <c r="C85" s="692">
        <v>0</v>
      </c>
      <c r="D85" s="692">
        <v>0</v>
      </c>
      <c r="E85" s="693">
        <v>0</v>
      </c>
      <c r="F85" s="694">
        <v>0</v>
      </c>
      <c r="G85" s="692">
        <v>0</v>
      </c>
      <c r="H85" s="695">
        <v>0</v>
      </c>
      <c r="I85" s="696">
        <v>0</v>
      </c>
      <c r="J85" s="692">
        <v>0</v>
      </c>
      <c r="K85" s="693">
        <v>0</v>
      </c>
    </row>
    <row r="86" spans="1:11">
      <c r="A86" s="697"/>
      <c r="B86" s="698"/>
      <c r="C86" s="699"/>
      <c r="D86" s="699"/>
      <c r="E86" s="700"/>
      <c r="F86" s="701"/>
      <c r="G86" s="699"/>
      <c r="H86" s="702"/>
      <c r="I86" s="703"/>
      <c r="J86" s="699"/>
      <c r="K86" s="700"/>
    </row>
    <row r="87" spans="1:11" s="325" customFormat="1">
      <c r="A87" s="320" t="s">
        <v>98</v>
      </c>
      <c r="B87" s="321"/>
      <c r="C87" s="327"/>
      <c r="D87" s="327"/>
      <c r="E87" s="327"/>
      <c r="F87" s="327"/>
      <c r="G87" s="327"/>
      <c r="H87" s="327"/>
      <c r="I87" s="327"/>
      <c r="J87" s="327"/>
      <c r="K87" s="327"/>
    </row>
    <row r="88" spans="1:11" s="325" customFormat="1">
      <c r="A88" s="241" t="s">
        <v>457</v>
      </c>
      <c r="B88" s="321"/>
      <c r="C88" s="327"/>
      <c r="D88" s="327"/>
      <c r="E88" s="327"/>
      <c r="F88" s="327"/>
      <c r="G88" s="327"/>
      <c r="H88" s="327"/>
      <c r="I88" s="327"/>
      <c r="J88" s="327"/>
      <c r="K88" s="327"/>
    </row>
    <row r="89" spans="1:11" s="325" customFormat="1">
      <c r="A89" s="241" t="s">
        <v>458</v>
      </c>
      <c r="B89" s="321"/>
      <c r="C89" s="327"/>
      <c r="D89" s="327"/>
      <c r="E89" s="327"/>
      <c r="F89" s="327"/>
      <c r="G89" s="327"/>
      <c r="H89" s="327"/>
      <c r="I89" s="327"/>
      <c r="J89" s="327"/>
      <c r="K89" s="327"/>
    </row>
    <row r="90" spans="1:11" s="325" customFormat="1">
      <c r="A90" s="241" t="s">
        <v>459</v>
      </c>
      <c r="B90" s="321"/>
      <c r="C90" s="327"/>
      <c r="D90" s="327"/>
      <c r="E90" s="327"/>
      <c r="F90" s="327"/>
      <c r="G90" s="327"/>
      <c r="H90" s="327"/>
      <c r="I90" s="327"/>
      <c r="J90" s="327"/>
      <c r="K90" s="327"/>
    </row>
    <row r="91" spans="1:11" s="325" customFormat="1">
      <c r="A91" s="238" t="s">
        <v>460</v>
      </c>
      <c r="B91" s="321"/>
      <c r="C91" s="327"/>
      <c r="D91" s="327"/>
      <c r="E91" s="327"/>
      <c r="F91" s="327"/>
      <c r="G91" s="327"/>
      <c r="H91" s="327"/>
      <c r="I91" s="327"/>
      <c r="J91" s="327"/>
      <c r="K91" s="327"/>
    </row>
    <row r="92" spans="1:11" s="325" customFormat="1">
      <c r="A92" s="241" t="s">
        <v>461</v>
      </c>
      <c r="B92" s="321"/>
      <c r="C92" s="327"/>
      <c r="D92" s="327"/>
      <c r="E92" s="327"/>
      <c r="F92" s="327"/>
      <c r="G92" s="327"/>
      <c r="H92" s="327"/>
      <c r="I92" s="327"/>
      <c r="J92" s="327"/>
      <c r="K92" s="327"/>
    </row>
    <row r="93" spans="1:11" s="325" customFormat="1">
      <c r="A93" s="238" t="s">
        <v>462</v>
      </c>
      <c r="B93" s="480"/>
      <c r="C93" s="480"/>
      <c r="D93" s="480"/>
      <c r="E93" s="480"/>
      <c r="F93" s="480"/>
      <c r="G93" s="480"/>
      <c r="H93" s="480"/>
      <c r="I93" s="480"/>
      <c r="J93" s="480"/>
      <c r="K93" s="480"/>
    </row>
    <row r="94" spans="1:11">
      <c r="A94" s="480" t="s">
        <v>463</v>
      </c>
      <c r="B94" s="321"/>
      <c r="C94" s="480"/>
      <c r="D94" s="480"/>
      <c r="E94" s="480"/>
      <c r="F94" s="480"/>
      <c r="G94" s="480"/>
      <c r="H94" s="332"/>
      <c r="I94" s="332"/>
      <c r="J94" s="332"/>
      <c r="K94" s="332"/>
    </row>
    <row r="95" spans="1:11">
      <c r="A95" s="704" t="s">
        <v>464</v>
      </c>
      <c r="B95" s="480"/>
      <c r="C95" s="597">
        <v>0</v>
      </c>
      <c r="D95" s="597">
        <v>-109342087</v>
      </c>
      <c r="E95" s="597">
        <v>-95337532</v>
      </c>
      <c r="F95" s="597">
        <v>-120659000</v>
      </c>
      <c r="G95" s="597">
        <v>0</v>
      </c>
      <c r="H95" s="597">
        <v>0</v>
      </c>
      <c r="I95" s="597">
        <v>-113803200.72684209</v>
      </c>
      <c r="J95" s="597">
        <v>-120631392.77045263</v>
      </c>
      <c r="K95" s="597">
        <v>-128876424.7191516</v>
      </c>
    </row>
    <row r="96" spans="1:11">
      <c r="A96" s="62"/>
      <c r="B96" s="62"/>
      <c r="C96" s="62"/>
      <c r="D96" s="62"/>
      <c r="E96" s="62"/>
      <c r="F96" s="62"/>
      <c r="G96" s="62"/>
    </row>
    <row r="97" spans="1:7">
      <c r="A97" s="62"/>
      <c r="B97" s="62"/>
      <c r="C97" s="62"/>
      <c r="D97" s="62"/>
      <c r="E97" s="62"/>
      <c r="F97" s="62"/>
      <c r="G97" s="62"/>
    </row>
    <row r="98" spans="1:7">
      <c r="A98" s="62"/>
      <c r="B98" s="62"/>
      <c r="C98" s="62"/>
      <c r="D98" s="62"/>
      <c r="E98" s="62"/>
      <c r="F98" s="62"/>
      <c r="G98" s="62"/>
    </row>
    <row r="99" spans="1:7">
      <c r="A99" s="62"/>
      <c r="B99" s="242"/>
      <c r="C99" s="62"/>
      <c r="D99" s="62"/>
      <c r="E99" s="62"/>
      <c r="F99" s="62"/>
      <c r="G99" s="62"/>
    </row>
  </sheetData>
  <mergeCells count="2">
    <mergeCell ref="F2:H2"/>
    <mergeCell ref="I2:K2"/>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M111"/>
  <sheetViews>
    <sheetView topLeftCell="A67" workbookViewId="0">
      <selection activeCell="D85" sqref="D85"/>
    </sheetView>
  </sheetViews>
  <sheetFormatPr defaultRowHeight="12.75"/>
  <cols>
    <col min="1" max="1" width="30.7109375" style="332" customWidth="1"/>
    <col min="2" max="2" width="0" style="331" hidden="1" customWidth="1"/>
    <col min="3" max="16384" width="9.140625" style="332"/>
  </cols>
  <sheetData>
    <row r="1" spans="1:13" s="705" customFormat="1">
      <c r="A1" s="251" t="s">
        <v>465</v>
      </c>
      <c r="B1" s="251"/>
      <c r="C1" s="251"/>
      <c r="D1" s="251"/>
      <c r="E1" s="251"/>
      <c r="F1" s="251"/>
      <c r="G1" s="251"/>
      <c r="H1" s="251"/>
      <c r="I1" s="251"/>
      <c r="J1" s="251"/>
      <c r="K1" s="251"/>
    </row>
    <row r="2" spans="1:13">
      <c r="A2" s="2196" t="s">
        <v>1</v>
      </c>
      <c r="B2" s="2198" t="s">
        <v>72</v>
      </c>
      <c r="C2" s="255" t="s">
        <v>2</v>
      </c>
      <c r="D2" s="255" t="s">
        <v>3</v>
      </c>
      <c r="E2" s="256" t="s">
        <v>4</v>
      </c>
      <c r="F2" s="2183" t="s">
        <v>5</v>
      </c>
      <c r="G2" s="2184"/>
      <c r="H2" s="2200"/>
      <c r="I2" s="2185" t="s">
        <v>6</v>
      </c>
      <c r="J2" s="2186"/>
      <c r="K2" s="2187"/>
    </row>
    <row r="3" spans="1:13" ht="25.5">
      <c r="A3" s="2197"/>
      <c r="B3" s="2199"/>
      <c r="C3" s="259" t="s">
        <v>466</v>
      </c>
      <c r="D3" s="259" t="s">
        <v>466</v>
      </c>
      <c r="E3" s="260" t="s">
        <v>466</v>
      </c>
      <c r="F3" s="261" t="s">
        <v>9</v>
      </c>
      <c r="G3" s="259" t="s">
        <v>10</v>
      </c>
      <c r="H3" s="260" t="s">
        <v>11</v>
      </c>
      <c r="I3" s="261" t="s">
        <v>13</v>
      </c>
      <c r="J3" s="259" t="s">
        <v>14</v>
      </c>
      <c r="K3" s="260" t="s">
        <v>15</v>
      </c>
    </row>
    <row r="4" spans="1:13">
      <c r="A4" s="225" t="s">
        <v>467</v>
      </c>
      <c r="B4" s="215">
        <v>1</v>
      </c>
      <c r="C4" s="18"/>
      <c r="D4" s="18"/>
      <c r="E4" s="522"/>
      <c r="F4" s="523"/>
      <c r="G4" s="18"/>
      <c r="H4" s="519"/>
      <c r="I4" s="517"/>
      <c r="J4" s="18"/>
      <c r="K4" s="522"/>
    </row>
    <row r="5" spans="1:13">
      <c r="A5" s="706" t="s">
        <v>66</v>
      </c>
      <c r="B5" s="215"/>
      <c r="C5" s="90"/>
      <c r="D5" s="90"/>
      <c r="E5" s="638"/>
      <c r="F5" s="639"/>
      <c r="G5" s="90"/>
      <c r="H5" s="438"/>
      <c r="I5" s="436"/>
      <c r="J5" s="90"/>
      <c r="K5" s="638"/>
    </row>
    <row r="6" spans="1:13">
      <c r="A6" s="707" t="s">
        <v>468</v>
      </c>
      <c r="B6" s="215"/>
      <c r="C6" s="195">
        <v>0</v>
      </c>
      <c r="D6" s="195">
        <v>0</v>
      </c>
      <c r="E6" s="387">
        <v>0</v>
      </c>
      <c r="F6" s="388">
        <v>0</v>
      </c>
      <c r="G6" s="195">
        <v>0</v>
      </c>
      <c r="H6" s="389">
        <v>0</v>
      </c>
      <c r="I6" s="197">
        <v>0</v>
      </c>
      <c r="J6" s="195">
        <v>0</v>
      </c>
      <c r="K6" s="387">
        <v>0</v>
      </c>
      <c r="L6" s="708"/>
      <c r="M6" s="708"/>
    </row>
    <row r="7" spans="1:13">
      <c r="A7" s="707" t="s">
        <v>469</v>
      </c>
      <c r="B7" s="215"/>
      <c r="C7" s="195">
        <v>0</v>
      </c>
      <c r="D7" s="195">
        <v>0</v>
      </c>
      <c r="E7" s="387">
        <v>0</v>
      </c>
      <c r="F7" s="388">
        <v>0</v>
      </c>
      <c r="G7" s="195">
        <v>0</v>
      </c>
      <c r="H7" s="389">
        <v>0</v>
      </c>
      <c r="I7" s="197">
        <v>0</v>
      </c>
      <c r="J7" s="195">
        <v>0</v>
      </c>
      <c r="K7" s="387">
        <v>0</v>
      </c>
      <c r="L7" s="708"/>
      <c r="M7" s="708"/>
    </row>
    <row r="8" spans="1:13">
      <c r="A8" s="707" t="s">
        <v>470</v>
      </c>
      <c r="B8" s="215">
        <v>2</v>
      </c>
      <c r="C8" s="195">
        <v>0</v>
      </c>
      <c r="D8" s="195">
        <v>0</v>
      </c>
      <c r="E8" s="387">
        <v>0</v>
      </c>
      <c r="F8" s="388">
        <v>0</v>
      </c>
      <c r="G8" s="195">
        <v>0</v>
      </c>
      <c r="H8" s="389">
        <v>0</v>
      </c>
      <c r="I8" s="197">
        <v>0</v>
      </c>
      <c r="J8" s="195">
        <v>0</v>
      </c>
      <c r="K8" s="387">
        <v>0</v>
      </c>
      <c r="L8" s="708"/>
      <c r="M8" s="708"/>
    </row>
    <row r="9" spans="1:13">
      <c r="A9" s="707" t="s">
        <v>471</v>
      </c>
      <c r="B9" s="215">
        <v>4</v>
      </c>
      <c r="C9" s="195">
        <v>0</v>
      </c>
      <c r="D9" s="195">
        <v>0</v>
      </c>
      <c r="E9" s="387">
        <v>0</v>
      </c>
      <c r="F9" s="388">
        <v>0</v>
      </c>
      <c r="G9" s="195">
        <v>0</v>
      </c>
      <c r="H9" s="389">
        <v>0</v>
      </c>
      <c r="I9" s="197">
        <v>0</v>
      </c>
      <c r="J9" s="195">
        <v>0</v>
      </c>
      <c r="K9" s="387">
        <v>0</v>
      </c>
      <c r="L9" s="708"/>
      <c r="M9" s="708"/>
    </row>
    <row r="10" spans="1:13">
      <c r="A10" s="709" t="s">
        <v>472</v>
      </c>
      <c r="B10" s="215"/>
      <c r="C10" s="189">
        <v>0</v>
      </c>
      <c r="D10" s="189">
        <v>0</v>
      </c>
      <c r="E10" s="710">
        <v>0</v>
      </c>
      <c r="F10" s="711">
        <v>0</v>
      </c>
      <c r="G10" s="189">
        <v>0</v>
      </c>
      <c r="H10" s="712">
        <v>0</v>
      </c>
      <c r="I10" s="191">
        <v>0</v>
      </c>
      <c r="J10" s="189">
        <v>0</v>
      </c>
      <c r="K10" s="710">
        <v>0</v>
      </c>
      <c r="L10" s="708"/>
      <c r="M10" s="708"/>
    </row>
    <row r="11" spans="1:13">
      <c r="A11" s="707" t="s">
        <v>473</v>
      </c>
      <c r="B11" s="215">
        <v>3</v>
      </c>
      <c r="C11" s="195">
        <v>0</v>
      </c>
      <c r="D11" s="195">
        <v>0</v>
      </c>
      <c r="E11" s="387">
        <v>0</v>
      </c>
      <c r="F11" s="388">
        <v>0</v>
      </c>
      <c r="G11" s="195">
        <v>0</v>
      </c>
      <c r="H11" s="389">
        <v>0</v>
      </c>
      <c r="I11" s="197">
        <v>0</v>
      </c>
      <c r="J11" s="195">
        <v>0</v>
      </c>
      <c r="K11" s="387">
        <v>0</v>
      </c>
      <c r="L11" s="708"/>
      <c r="M11" s="708"/>
    </row>
    <row r="12" spans="1:13">
      <c r="A12" s="707" t="s">
        <v>474</v>
      </c>
      <c r="B12" s="215">
        <v>4</v>
      </c>
      <c r="C12" s="195">
        <v>0</v>
      </c>
      <c r="D12" s="195">
        <v>0</v>
      </c>
      <c r="E12" s="387">
        <v>0</v>
      </c>
      <c r="F12" s="388">
        <v>0</v>
      </c>
      <c r="G12" s="195">
        <v>0</v>
      </c>
      <c r="H12" s="389">
        <v>0</v>
      </c>
      <c r="I12" s="197">
        <v>0</v>
      </c>
      <c r="J12" s="195">
        <v>0</v>
      </c>
      <c r="K12" s="387">
        <v>0</v>
      </c>
      <c r="L12" s="708"/>
      <c r="M12" s="708"/>
    </row>
    <row r="13" spans="1:13">
      <c r="A13" s="707" t="s">
        <v>475</v>
      </c>
      <c r="B13" s="215"/>
      <c r="C13" s="195">
        <v>0</v>
      </c>
      <c r="D13" s="195">
        <v>0</v>
      </c>
      <c r="E13" s="387">
        <v>0</v>
      </c>
      <c r="F13" s="388">
        <v>0</v>
      </c>
      <c r="G13" s="195">
        <v>0</v>
      </c>
      <c r="H13" s="389">
        <v>0</v>
      </c>
      <c r="I13" s="197">
        <v>0</v>
      </c>
      <c r="J13" s="195">
        <v>0</v>
      </c>
      <c r="K13" s="387">
        <v>0</v>
      </c>
      <c r="L13" s="708"/>
      <c r="M13" s="708"/>
    </row>
    <row r="14" spans="1:13">
      <c r="A14" s="709" t="s">
        <v>476</v>
      </c>
      <c r="B14" s="215"/>
      <c r="C14" s="713">
        <v>0</v>
      </c>
      <c r="D14" s="713">
        <v>0</v>
      </c>
      <c r="E14" s="714">
        <v>0</v>
      </c>
      <c r="F14" s="715">
        <v>0</v>
      </c>
      <c r="G14" s="713">
        <v>0</v>
      </c>
      <c r="H14" s="716">
        <v>0</v>
      </c>
      <c r="I14" s="717">
        <v>0</v>
      </c>
      <c r="J14" s="713">
        <v>0</v>
      </c>
      <c r="K14" s="714">
        <v>0</v>
      </c>
      <c r="L14" s="708"/>
      <c r="M14" s="708"/>
    </row>
    <row r="15" spans="1:13">
      <c r="A15" s="718" t="s">
        <v>477</v>
      </c>
      <c r="B15" s="215">
        <v>5</v>
      </c>
      <c r="C15" s="205">
        <v>0</v>
      </c>
      <c r="D15" s="205">
        <v>0</v>
      </c>
      <c r="E15" s="719">
        <v>0</v>
      </c>
      <c r="F15" s="720">
        <v>0</v>
      </c>
      <c r="G15" s="205">
        <v>0</v>
      </c>
      <c r="H15" s="721">
        <v>0</v>
      </c>
      <c r="I15" s="207">
        <v>0</v>
      </c>
      <c r="J15" s="205">
        <v>0</v>
      </c>
      <c r="K15" s="719">
        <v>0</v>
      </c>
      <c r="L15" s="708"/>
      <c r="M15" s="708"/>
    </row>
    <row r="16" spans="1:13">
      <c r="A16" s="706" t="s">
        <v>67</v>
      </c>
      <c r="B16" s="215"/>
      <c r="C16" s="90"/>
      <c r="D16" s="90"/>
      <c r="E16" s="638"/>
      <c r="F16" s="639"/>
      <c r="G16" s="90"/>
      <c r="H16" s="438"/>
      <c r="I16" s="436"/>
      <c r="J16" s="90"/>
      <c r="K16" s="638"/>
      <c r="L16" s="708"/>
      <c r="M16" s="708"/>
    </row>
    <row r="17" spans="1:13">
      <c r="A17" s="707" t="s">
        <v>478</v>
      </c>
      <c r="B17" s="215"/>
      <c r="C17" s="195">
        <v>0</v>
      </c>
      <c r="D17" s="195">
        <v>0</v>
      </c>
      <c r="E17" s="387">
        <v>0</v>
      </c>
      <c r="F17" s="388">
        <v>0</v>
      </c>
      <c r="G17" s="195">
        <v>0</v>
      </c>
      <c r="H17" s="389">
        <v>0</v>
      </c>
      <c r="I17" s="197">
        <v>0</v>
      </c>
      <c r="J17" s="195">
        <v>0</v>
      </c>
      <c r="K17" s="387">
        <v>0</v>
      </c>
      <c r="L17" s="708"/>
      <c r="M17" s="708"/>
    </row>
    <row r="18" spans="1:13">
      <c r="A18" s="707" t="s">
        <v>479</v>
      </c>
      <c r="B18" s="215"/>
      <c r="C18" s="195">
        <v>0</v>
      </c>
      <c r="D18" s="195">
        <v>0</v>
      </c>
      <c r="E18" s="387">
        <v>0</v>
      </c>
      <c r="F18" s="388">
        <v>0</v>
      </c>
      <c r="G18" s="195">
        <v>0</v>
      </c>
      <c r="H18" s="389">
        <v>0</v>
      </c>
      <c r="I18" s="197">
        <v>0</v>
      </c>
      <c r="J18" s="195">
        <v>0</v>
      </c>
      <c r="K18" s="387">
        <v>0</v>
      </c>
      <c r="L18" s="708"/>
      <c r="M18" s="708"/>
    </row>
    <row r="19" spans="1:13">
      <c r="A19" s="707" t="s">
        <v>480</v>
      </c>
      <c r="B19" s="215"/>
      <c r="C19" s="195">
        <v>0</v>
      </c>
      <c r="D19" s="195">
        <v>0</v>
      </c>
      <c r="E19" s="387">
        <v>0</v>
      </c>
      <c r="F19" s="388">
        <v>0</v>
      </c>
      <c r="G19" s="195">
        <v>0</v>
      </c>
      <c r="H19" s="389">
        <v>0</v>
      </c>
      <c r="I19" s="197">
        <v>0</v>
      </c>
      <c r="J19" s="195">
        <v>0</v>
      </c>
      <c r="K19" s="387">
        <v>0</v>
      </c>
      <c r="L19" s="708"/>
      <c r="M19" s="708"/>
    </row>
    <row r="20" spans="1:13">
      <c r="A20" s="707" t="s">
        <v>481</v>
      </c>
      <c r="B20" s="215"/>
      <c r="C20" s="195">
        <v>0</v>
      </c>
      <c r="D20" s="195">
        <v>0</v>
      </c>
      <c r="E20" s="387">
        <v>0</v>
      </c>
      <c r="F20" s="388">
        <v>0</v>
      </c>
      <c r="G20" s="195">
        <v>0</v>
      </c>
      <c r="H20" s="389">
        <v>0</v>
      </c>
      <c r="I20" s="197">
        <v>0</v>
      </c>
      <c r="J20" s="195">
        <v>0</v>
      </c>
      <c r="K20" s="387">
        <v>0</v>
      </c>
      <c r="L20" s="708"/>
      <c r="M20" s="708"/>
    </row>
    <row r="21" spans="1:13">
      <c r="A21" s="707" t="s">
        <v>482</v>
      </c>
      <c r="B21" s="215"/>
      <c r="C21" s="195">
        <v>0</v>
      </c>
      <c r="D21" s="195">
        <v>0</v>
      </c>
      <c r="E21" s="387">
        <v>0</v>
      </c>
      <c r="F21" s="388">
        <v>0</v>
      </c>
      <c r="G21" s="195">
        <v>0</v>
      </c>
      <c r="H21" s="389">
        <v>0</v>
      </c>
      <c r="I21" s="197">
        <v>0</v>
      </c>
      <c r="J21" s="195">
        <v>0</v>
      </c>
      <c r="K21" s="387">
        <v>0</v>
      </c>
      <c r="L21" s="708"/>
      <c r="M21" s="708"/>
    </row>
    <row r="22" spans="1:13">
      <c r="A22" s="709" t="s">
        <v>472</v>
      </c>
      <c r="B22" s="215"/>
      <c r="C22" s="189">
        <v>0</v>
      </c>
      <c r="D22" s="189">
        <v>0</v>
      </c>
      <c r="E22" s="710">
        <v>0</v>
      </c>
      <c r="F22" s="711">
        <v>0</v>
      </c>
      <c r="G22" s="189">
        <v>0</v>
      </c>
      <c r="H22" s="712">
        <v>0</v>
      </c>
      <c r="I22" s="191">
        <v>0</v>
      </c>
      <c r="J22" s="189">
        <v>0</v>
      </c>
      <c r="K22" s="710">
        <v>0</v>
      </c>
      <c r="L22" s="708"/>
      <c r="M22" s="708"/>
    </row>
    <row r="23" spans="1:13">
      <c r="A23" s="707" t="s">
        <v>483</v>
      </c>
      <c r="B23" s="215"/>
      <c r="C23" s="195">
        <v>0</v>
      </c>
      <c r="D23" s="195">
        <v>0</v>
      </c>
      <c r="E23" s="387">
        <v>0</v>
      </c>
      <c r="F23" s="388">
        <v>0</v>
      </c>
      <c r="G23" s="195">
        <v>0</v>
      </c>
      <c r="H23" s="389">
        <v>0</v>
      </c>
      <c r="I23" s="197">
        <v>0</v>
      </c>
      <c r="J23" s="195">
        <v>0</v>
      </c>
      <c r="K23" s="387">
        <v>0</v>
      </c>
      <c r="L23" s="708"/>
      <c r="M23" s="708"/>
    </row>
    <row r="24" spans="1:13">
      <c r="A24" s="707" t="s">
        <v>484</v>
      </c>
      <c r="B24" s="215"/>
      <c r="C24" s="195">
        <v>0</v>
      </c>
      <c r="D24" s="195">
        <v>0</v>
      </c>
      <c r="E24" s="387">
        <v>0</v>
      </c>
      <c r="F24" s="388">
        <v>0</v>
      </c>
      <c r="G24" s="195">
        <v>0</v>
      </c>
      <c r="H24" s="389">
        <v>0</v>
      </c>
      <c r="I24" s="197">
        <v>0</v>
      </c>
      <c r="J24" s="195">
        <v>0</v>
      </c>
      <c r="K24" s="387">
        <v>0</v>
      </c>
      <c r="L24" s="708"/>
      <c r="M24" s="708"/>
    </row>
    <row r="25" spans="1:13">
      <c r="A25" s="707" t="s">
        <v>485</v>
      </c>
      <c r="B25" s="215"/>
      <c r="C25" s="195">
        <v>0</v>
      </c>
      <c r="D25" s="195">
        <v>0</v>
      </c>
      <c r="E25" s="387">
        <v>0</v>
      </c>
      <c r="F25" s="388">
        <v>0</v>
      </c>
      <c r="G25" s="195">
        <v>0</v>
      </c>
      <c r="H25" s="389">
        <v>0</v>
      </c>
      <c r="I25" s="197">
        <v>0</v>
      </c>
      <c r="J25" s="195">
        <v>0</v>
      </c>
      <c r="K25" s="387">
        <v>0</v>
      </c>
      <c r="L25" s="708"/>
      <c r="M25" s="708"/>
    </row>
    <row r="26" spans="1:13">
      <c r="A26" s="709" t="s">
        <v>476</v>
      </c>
      <c r="B26" s="215"/>
      <c r="C26" s="713">
        <v>0</v>
      </c>
      <c r="D26" s="713">
        <v>0</v>
      </c>
      <c r="E26" s="714">
        <v>0</v>
      </c>
      <c r="F26" s="715">
        <v>0</v>
      </c>
      <c r="G26" s="713">
        <v>0</v>
      </c>
      <c r="H26" s="716">
        <v>0</v>
      </c>
      <c r="I26" s="717">
        <v>0</v>
      </c>
      <c r="J26" s="713">
        <v>0</v>
      </c>
      <c r="K26" s="714">
        <v>0</v>
      </c>
      <c r="L26" s="708"/>
      <c r="M26" s="708"/>
    </row>
    <row r="27" spans="1:13">
      <c r="A27" s="718" t="s">
        <v>477</v>
      </c>
      <c r="B27" s="215">
        <v>5</v>
      </c>
      <c r="C27" s="205">
        <v>0</v>
      </c>
      <c r="D27" s="205">
        <v>0</v>
      </c>
      <c r="E27" s="719">
        <v>0</v>
      </c>
      <c r="F27" s="720">
        <v>0</v>
      </c>
      <c r="G27" s="205">
        <v>0</v>
      </c>
      <c r="H27" s="721">
        <v>0</v>
      </c>
      <c r="I27" s="207">
        <v>0</v>
      </c>
      <c r="J27" s="205">
        <v>0</v>
      </c>
      <c r="K27" s="719">
        <v>0</v>
      </c>
      <c r="L27" s="708"/>
      <c r="M27" s="708"/>
    </row>
    <row r="28" spans="1:13">
      <c r="A28" s="706" t="s">
        <v>68</v>
      </c>
      <c r="B28" s="215"/>
      <c r="C28" s="90"/>
      <c r="D28" s="90"/>
      <c r="E28" s="638"/>
      <c r="F28" s="639"/>
      <c r="G28" s="90"/>
      <c r="H28" s="438"/>
      <c r="I28" s="436"/>
      <c r="J28" s="90"/>
      <c r="K28" s="638"/>
      <c r="L28" s="708"/>
      <c r="M28" s="708"/>
    </row>
    <row r="29" spans="1:13">
      <c r="A29" s="707" t="s">
        <v>486</v>
      </c>
      <c r="B29" s="215"/>
      <c r="C29" s="195">
        <v>0</v>
      </c>
      <c r="D29" s="195">
        <v>0</v>
      </c>
      <c r="E29" s="387">
        <v>0</v>
      </c>
      <c r="F29" s="388">
        <v>0</v>
      </c>
      <c r="G29" s="195">
        <v>0</v>
      </c>
      <c r="H29" s="389">
        <v>0</v>
      </c>
      <c r="I29" s="197">
        <v>0</v>
      </c>
      <c r="J29" s="195">
        <v>0</v>
      </c>
      <c r="K29" s="387">
        <v>0</v>
      </c>
      <c r="L29" s="708"/>
      <c r="M29" s="708"/>
    </row>
    <row r="30" spans="1:13">
      <c r="A30" s="707" t="s">
        <v>487</v>
      </c>
      <c r="B30" s="215"/>
      <c r="C30" s="195">
        <v>0</v>
      </c>
      <c r="D30" s="195">
        <v>0</v>
      </c>
      <c r="E30" s="387">
        <v>0</v>
      </c>
      <c r="F30" s="388">
        <v>0</v>
      </c>
      <c r="G30" s="195">
        <v>0</v>
      </c>
      <c r="H30" s="389">
        <v>0</v>
      </c>
      <c r="I30" s="197">
        <v>0</v>
      </c>
      <c r="J30" s="195">
        <v>0</v>
      </c>
      <c r="K30" s="387">
        <v>0</v>
      </c>
      <c r="L30" s="708"/>
      <c r="M30" s="708"/>
    </row>
    <row r="31" spans="1:13">
      <c r="A31" s="709" t="s">
        <v>472</v>
      </c>
      <c r="B31" s="215"/>
      <c r="C31" s="189">
        <v>0</v>
      </c>
      <c r="D31" s="189">
        <v>0</v>
      </c>
      <c r="E31" s="710">
        <v>0</v>
      </c>
      <c r="F31" s="711">
        <v>0</v>
      </c>
      <c r="G31" s="189">
        <v>0</v>
      </c>
      <c r="H31" s="712">
        <v>0</v>
      </c>
      <c r="I31" s="191">
        <v>0</v>
      </c>
      <c r="J31" s="189">
        <v>0</v>
      </c>
      <c r="K31" s="710">
        <v>0</v>
      </c>
      <c r="L31" s="708"/>
      <c r="M31" s="708"/>
    </row>
    <row r="32" spans="1:13">
      <c r="A32" s="707" t="s">
        <v>488</v>
      </c>
      <c r="B32" s="215"/>
      <c r="C32" s="195">
        <v>0</v>
      </c>
      <c r="D32" s="195">
        <v>0</v>
      </c>
      <c r="E32" s="387">
        <v>0</v>
      </c>
      <c r="F32" s="388">
        <v>0</v>
      </c>
      <c r="G32" s="195">
        <v>0</v>
      </c>
      <c r="H32" s="389">
        <v>0</v>
      </c>
      <c r="I32" s="197">
        <v>0</v>
      </c>
      <c r="J32" s="195">
        <v>0</v>
      </c>
      <c r="K32" s="387">
        <v>0</v>
      </c>
      <c r="L32" s="708"/>
      <c r="M32" s="708"/>
    </row>
    <row r="33" spans="1:13">
      <c r="A33" s="707" t="s">
        <v>489</v>
      </c>
      <c r="B33" s="215"/>
      <c r="C33" s="195">
        <v>0</v>
      </c>
      <c r="D33" s="195">
        <v>0</v>
      </c>
      <c r="E33" s="387">
        <v>0</v>
      </c>
      <c r="F33" s="388">
        <v>0</v>
      </c>
      <c r="G33" s="195">
        <v>0</v>
      </c>
      <c r="H33" s="389">
        <v>0</v>
      </c>
      <c r="I33" s="197">
        <v>0</v>
      </c>
      <c r="J33" s="195">
        <v>0</v>
      </c>
      <c r="K33" s="387">
        <v>0</v>
      </c>
      <c r="L33" s="708"/>
      <c r="M33" s="708"/>
    </row>
    <row r="34" spans="1:13">
      <c r="A34" s="707" t="s">
        <v>490</v>
      </c>
      <c r="B34" s="215"/>
      <c r="C34" s="195">
        <v>0</v>
      </c>
      <c r="D34" s="195">
        <v>0</v>
      </c>
      <c r="E34" s="387">
        <v>0</v>
      </c>
      <c r="F34" s="388">
        <v>0</v>
      </c>
      <c r="G34" s="195">
        <v>0</v>
      </c>
      <c r="H34" s="389">
        <v>0</v>
      </c>
      <c r="I34" s="197">
        <v>0</v>
      </c>
      <c r="J34" s="195">
        <v>0</v>
      </c>
      <c r="K34" s="387">
        <v>0</v>
      </c>
      <c r="L34" s="708"/>
      <c r="M34" s="708"/>
    </row>
    <row r="35" spans="1:13">
      <c r="A35" s="709" t="s">
        <v>476</v>
      </c>
      <c r="B35" s="215"/>
      <c r="C35" s="713">
        <v>0</v>
      </c>
      <c r="D35" s="713">
        <v>0</v>
      </c>
      <c r="E35" s="714">
        <v>0</v>
      </c>
      <c r="F35" s="715">
        <v>0</v>
      </c>
      <c r="G35" s="713">
        <v>0</v>
      </c>
      <c r="H35" s="716">
        <v>0</v>
      </c>
      <c r="I35" s="717">
        <v>0</v>
      </c>
      <c r="J35" s="713">
        <v>0</v>
      </c>
      <c r="K35" s="714">
        <v>0</v>
      </c>
      <c r="L35" s="708"/>
      <c r="M35" s="708"/>
    </row>
    <row r="36" spans="1:13">
      <c r="A36" s="718" t="s">
        <v>477</v>
      </c>
      <c r="B36" s="215">
        <v>5</v>
      </c>
      <c r="C36" s="189">
        <v>0</v>
      </c>
      <c r="D36" s="189">
        <v>0</v>
      </c>
      <c r="E36" s="710">
        <v>0</v>
      </c>
      <c r="F36" s="711">
        <v>0</v>
      </c>
      <c r="G36" s="189">
        <v>0</v>
      </c>
      <c r="H36" s="712">
        <v>0</v>
      </c>
      <c r="I36" s="191">
        <v>0</v>
      </c>
      <c r="J36" s="189">
        <v>0</v>
      </c>
      <c r="K36" s="710">
        <v>0</v>
      </c>
      <c r="L36" s="708"/>
      <c r="M36" s="708"/>
    </row>
    <row r="37" spans="1:13">
      <c r="A37" s="706" t="s">
        <v>69</v>
      </c>
      <c r="B37" s="215"/>
      <c r="C37" s="90"/>
      <c r="D37" s="90"/>
      <c r="E37" s="638"/>
      <c r="F37" s="639"/>
      <c r="G37" s="90"/>
      <c r="H37" s="438"/>
      <c r="I37" s="436"/>
      <c r="J37" s="90"/>
      <c r="K37" s="638"/>
      <c r="L37" s="708"/>
      <c r="M37" s="708"/>
    </row>
    <row r="38" spans="1:13">
      <c r="A38" s="707" t="s">
        <v>491</v>
      </c>
      <c r="B38" s="215"/>
      <c r="C38" s="722">
        <v>0</v>
      </c>
      <c r="D38" s="722">
        <v>0</v>
      </c>
      <c r="E38" s="723">
        <v>0</v>
      </c>
      <c r="F38" s="724">
        <v>0</v>
      </c>
      <c r="G38" s="722">
        <v>0</v>
      </c>
      <c r="H38" s="725">
        <v>0</v>
      </c>
      <c r="I38" s="726">
        <v>0</v>
      </c>
      <c r="J38" s="722">
        <v>0</v>
      </c>
      <c r="K38" s="723">
        <v>0</v>
      </c>
      <c r="L38" s="708"/>
      <c r="M38" s="708"/>
    </row>
    <row r="39" spans="1:13">
      <c r="A39" s="709" t="s">
        <v>472</v>
      </c>
      <c r="B39" s="215"/>
      <c r="C39" s="90">
        <v>0</v>
      </c>
      <c r="D39" s="90">
        <v>0</v>
      </c>
      <c r="E39" s="638">
        <v>0</v>
      </c>
      <c r="F39" s="639">
        <v>0</v>
      </c>
      <c r="G39" s="90">
        <v>0</v>
      </c>
      <c r="H39" s="438">
        <v>0</v>
      </c>
      <c r="I39" s="436">
        <v>0</v>
      </c>
      <c r="J39" s="90">
        <v>0</v>
      </c>
      <c r="K39" s="638">
        <v>0</v>
      </c>
      <c r="L39" s="708"/>
      <c r="M39" s="708"/>
    </row>
    <row r="40" spans="1:13">
      <c r="A40" s="707" t="s">
        <v>492</v>
      </c>
      <c r="B40" s="215"/>
      <c r="C40" s="195">
        <v>0</v>
      </c>
      <c r="D40" s="195">
        <v>0</v>
      </c>
      <c r="E40" s="387">
        <v>0</v>
      </c>
      <c r="F40" s="388">
        <v>0</v>
      </c>
      <c r="G40" s="195">
        <v>0</v>
      </c>
      <c r="H40" s="389">
        <v>0</v>
      </c>
      <c r="I40" s="197">
        <v>0</v>
      </c>
      <c r="J40" s="195">
        <v>0</v>
      </c>
      <c r="K40" s="387">
        <v>0</v>
      </c>
      <c r="L40" s="708"/>
      <c r="M40" s="708"/>
    </row>
    <row r="41" spans="1:13">
      <c r="A41" s="707" t="s">
        <v>493</v>
      </c>
      <c r="B41" s="215"/>
      <c r="C41" s="195">
        <v>0</v>
      </c>
      <c r="D41" s="195">
        <v>0</v>
      </c>
      <c r="E41" s="387">
        <v>0</v>
      </c>
      <c r="F41" s="388">
        <v>0</v>
      </c>
      <c r="G41" s="195">
        <v>0</v>
      </c>
      <c r="H41" s="389">
        <v>0</v>
      </c>
      <c r="I41" s="197">
        <v>0</v>
      </c>
      <c r="J41" s="195">
        <v>0</v>
      </c>
      <c r="K41" s="387">
        <v>0</v>
      </c>
      <c r="L41" s="708"/>
      <c r="M41" s="708"/>
    </row>
    <row r="42" spans="1:13">
      <c r="A42" s="707" t="s">
        <v>494</v>
      </c>
      <c r="B42" s="215"/>
      <c r="C42" s="195">
        <v>0</v>
      </c>
      <c r="D42" s="195">
        <v>0</v>
      </c>
      <c r="E42" s="387">
        <v>0</v>
      </c>
      <c r="F42" s="388">
        <v>0</v>
      </c>
      <c r="G42" s="195">
        <v>0</v>
      </c>
      <c r="H42" s="389">
        <v>0</v>
      </c>
      <c r="I42" s="197">
        <v>0</v>
      </c>
      <c r="J42" s="195">
        <v>0</v>
      </c>
      <c r="K42" s="387">
        <v>0</v>
      </c>
      <c r="L42" s="708"/>
      <c r="M42" s="708"/>
    </row>
    <row r="43" spans="1:13">
      <c r="A43" s="707" t="s">
        <v>495</v>
      </c>
      <c r="B43" s="215"/>
      <c r="C43" s="195">
        <v>0</v>
      </c>
      <c r="D43" s="195">
        <v>0</v>
      </c>
      <c r="E43" s="387">
        <v>0</v>
      </c>
      <c r="F43" s="388">
        <v>0</v>
      </c>
      <c r="G43" s="195">
        <v>0</v>
      </c>
      <c r="H43" s="389">
        <v>0</v>
      </c>
      <c r="I43" s="197">
        <v>0</v>
      </c>
      <c r="J43" s="195">
        <v>0</v>
      </c>
      <c r="K43" s="387">
        <v>0</v>
      </c>
      <c r="L43" s="708"/>
      <c r="M43" s="708"/>
    </row>
    <row r="44" spans="1:13">
      <c r="A44" s="707" t="s">
        <v>496</v>
      </c>
      <c r="B44" s="215"/>
      <c r="C44" s="195">
        <v>0</v>
      </c>
      <c r="D44" s="195">
        <v>0</v>
      </c>
      <c r="E44" s="387">
        <v>0</v>
      </c>
      <c r="F44" s="388">
        <v>0</v>
      </c>
      <c r="G44" s="195">
        <v>0</v>
      </c>
      <c r="H44" s="389">
        <v>0</v>
      </c>
      <c r="I44" s="197">
        <v>0</v>
      </c>
      <c r="J44" s="195">
        <v>0</v>
      </c>
      <c r="K44" s="387">
        <v>0</v>
      </c>
      <c r="L44" s="708"/>
      <c r="M44" s="708"/>
    </row>
    <row r="45" spans="1:13">
      <c r="A45" s="709" t="s">
        <v>476</v>
      </c>
      <c r="B45" s="215"/>
      <c r="C45" s="713">
        <v>0</v>
      </c>
      <c r="D45" s="713">
        <v>0</v>
      </c>
      <c r="E45" s="714">
        <v>0</v>
      </c>
      <c r="F45" s="715">
        <v>0</v>
      </c>
      <c r="G45" s="713">
        <v>0</v>
      </c>
      <c r="H45" s="716">
        <v>0</v>
      </c>
      <c r="I45" s="717">
        <v>0</v>
      </c>
      <c r="J45" s="713">
        <v>0</v>
      </c>
      <c r="K45" s="714">
        <v>0</v>
      </c>
      <c r="L45" s="708"/>
      <c r="M45" s="708"/>
    </row>
    <row r="46" spans="1:13">
      <c r="A46" s="718" t="s">
        <v>477</v>
      </c>
      <c r="B46" s="215">
        <v>5</v>
      </c>
      <c r="C46" s="205">
        <v>0</v>
      </c>
      <c r="D46" s="205">
        <v>0</v>
      </c>
      <c r="E46" s="719">
        <v>0</v>
      </c>
      <c r="F46" s="720">
        <v>0</v>
      </c>
      <c r="G46" s="205">
        <v>0</v>
      </c>
      <c r="H46" s="721">
        <v>0</v>
      </c>
      <c r="I46" s="207">
        <v>0</v>
      </c>
      <c r="J46" s="205">
        <v>0</v>
      </c>
      <c r="K46" s="719">
        <v>0</v>
      </c>
      <c r="L46" s="708"/>
      <c r="M46" s="708"/>
    </row>
    <row r="47" spans="1:13">
      <c r="A47" s="727"/>
      <c r="B47" s="728"/>
      <c r="C47" s="654"/>
      <c r="D47" s="654"/>
      <c r="E47" s="655"/>
      <c r="F47" s="656"/>
      <c r="G47" s="654"/>
      <c r="H47" s="657"/>
      <c r="I47" s="658"/>
      <c r="J47" s="654"/>
      <c r="K47" s="655"/>
      <c r="L47" s="708"/>
      <c r="M47" s="708"/>
    </row>
    <row r="48" spans="1:13">
      <c r="A48" s="225" t="s">
        <v>497</v>
      </c>
      <c r="B48" s="215">
        <v>7</v>
      </c>
      <c r="C48" s="90"/>
      <c r="D48" s="90"/>
      <c r="E48" s="192"/>
      <c r="F48" s="191"/>
      <c r="G48" s="90"/>
      <c r="H48" s="438"/>
      <c r="I48" s="436"/>
      <c r="J48" s="90"/>
      <c r="K48" s="638"/>
      <c r="L48" s="708"/>
      <c r="M48" s="708"/>
    </row>
    <row r="49" spans="1:13">
      <c r="A49" s="707" t="s">
        <v>498</v>
      </c>
      <c r="B49" s="215"/>
      <c r="C49" s="195">
        <v>0</v>
      </c>
      <c r="D49" s="195">
        <v>0</v>
      </c>
      <c r="E49" s="198">
        <v>0</v>
      </c>
      <c r="F49" s="197">
        <v>0</v>
      </c>
      <c r="G49" s="195">
        <v>0</v>
      </c>
      <c r="H49" s="198">
        <v>0</v>
      </c>
      <c r="I49" s="197">
        <v>0</v>
      </c>
      <c r="J49" s="195">
        <v>0</v>
      </c>
      <c r="K49" s="198">
        <v>0</v>
      </c>
      <c r="L49" s="708"/>
      <c r="M49" s="708"/>
    </row>
    <row r="50" spans="1:13">
      <c r="A50" s="707" t="s">
        <v>499</v>
      </c>
      <c r="B50" s="215"/>
      <c r="C50" s="195">
        <v>0</v>
      </c>
      <c r="D50" s="195">
        <v>0</v>
      </c>
      <c r="E50" s="198">
        <v>0</v>
      </c>
      <c r="F50" s="197">
        <v>0</v>
      </c>
      <c r="G50" s="195">
        <v>0</v>
      </c>
      <c r="H50" s="198">
        <v>0</v>
      </c>
      <c r="I50" s="197">
        <v>0</v>
      </c>
      <c r="J50" s="195">
        <v>0</v>
      </c>
      <c r="K50" s="198">
        <v>0</v>
      </c>
      <c r="L50" s="708"/>
      <c r="M50" s="708"/>
    </row>
    <row r="51" spans="1:13">
      <c r="A51" s="707" t="s">
        <v>500</v>
      </c>
      <c r="B51" s="215"/>
      <c r="C51" s="195">
        <v>0</v>
      </c>
      <c r="D51" s="195">
        <v>0</v>
      </c>
      <c r="E51" s="198">
        <v>0</v>
      </c>
      <c r="F51" s="197">
        <v>0</v>
      </c>
      <c r="G51" s="195">
        <v>0</v>
      </c>
      <c r="H51" s="198">
        <v>0</v>
      </c>
      <c r="I51" s="197">
        <v>0</v>
      </c>
      <c r="J51" s="195">
        <v>0</v>
      </c>
      <c r="K51" s="198">
        <v>0</v>
      </c>
      <c r="L51" s="708"/>
      <c r="M51" s="708"/>
    </row>
    <row r="52" spans="1:13">
      <c r="A52" s="729" t="s">
        <v>501</v>
      </c>
      <c r="B52" s="728"/>
      <c r="C52" s="722">
        <v>0</v>
      </c>
      <c r="D52" s="722">
        <v>0</v>
      </c>
      <c r="E52" s="730">
        <v>0</v>
      </c>
      <c r="F52" s="726">
        <v>0</v>
      </c>
      <c r="G52" s="722">
        <v>0</v>
      </c>
      <c r="H52" s="730">
        <v>0</v>
      </c>
      <c r="I52" s="726">
        <v>0</v>
      </c>
      <c r="J52" s="722">
        <v>0</v>
      </c>
      <c r="K52" s="730">
        <v>0</v>
      </c>
      <c r="L52" s="708"/>
      <c r="M52" s="708"/>
    </row>
    <row r="53" spans="1:13">
      <c r="A53" s="222"/>
      <c r="B53" s="215"/>
      <c r="C53" s="90"/>
      <c r="D53" s="90"/>
      <c r="E53" s="437"/>
      <c r="F53" s="436"/>
      <c r="G53" s="90"/>
      <c r="H53" s="438"/>
      <c r="I53" s="436"/>
      <c r="J53" s="90"/>
      <c r="K53" s="437"/>
      <c r="L53" s="708"/>
      <c r="M53" s="708"/>
    </row>
    <row r="54" spans="1:13">
      <c r="A54" s="731" t="s">
        <v>502</v>
      </c>
      <c r="B54" s="215">
        <v>8</v>
      </c>
      <c r="C54" s="195"/>
      <c r="D54" s="195"/>
      <c r="E54" s="387"/>
      <c r="F54" s="388"/>
      <c r="G54" s="195"/>
      <c r="H54" s="389"/>
      <c r="I54" s="197"/>
      <c r="J54" s="195"/>
      <c r="K54" s="387"/>
      <c r="L54" s="708"/>
      <c r="M54" s="708"/>
    </row>
    <row r="55" spans="1:13">
      <c r="A55" s="707" t="s">
        <v>498</v>
      </c>
      <c r="B55" s="215"/>
      <c r="C55" s="195">
        <v>0</v>
      </c>
      <c r="D55" s="195">
        <v>0</v>
      </c>
      <c r="E55" s="387">
        <v>0</v>
      </c>
      <c r="F55" s="388">
        <v>0</v>
      </c>
      <c r="G55" s="195">
        <v>0</v>
      </c>
      <c r="H55" s="389">
        <v>0</v>
      </c>
      <c r="I55" s="197">
        <v>0</v>
      </c>
      <c r="J55" s="195">
        <v>0</v>
      </c>
      <c r="K55" s="387">
        <v>0</v>
      </c>
      <c r="L55" s="708"/>
      <c r="M55" s="708"/>
    </row>
    <row r="56" spans="1:13">
      <c r="A56" s="707" t="s">
        <v>503</v>
      </c>
      <c r="B56" s="215"/>
      <c r="C56" s="195">
        <v>0</v>
      </c>
      <c r="D56" s="195">
        <v>0</v>
      </c>
      <c r="E56" s="387">
        <v>0</v>
      </c>
      <c r="F56" s="388">
        <v>0</v>
      </c>
      <c r="G56" s="195">
        <v>0</v>
      </c>
      <c r="H56" s="389">
        <v>0</v>
      </c>
      <c r="I56" s="197">
        <v>0</v>
      </c>
      <c r="J56" s="195">
        <v>0</v>
      </c>
      <c r="K56" s="387">
        <v>0</v>
      </c>
      <c r="L56" s="708"/>
      <c r="M56" s="708"/>
    </row>
    <row r="57" spans="1:13">
      <c r="A57" s="707" t="s">
        <v>500</v>
      </c>
      <c r="B57" s="215"/>
      <c r="C57" s="195">
        <v>0</v>
      </c>
      <c r="D57" s="195">
        <v>0</v>
      </c>
      <c r="E57" s="387">
        <v>0</v>
      </c>
      <c r="F57" s="388">
        <v>0</v>
      </c>
      <c r="G57" s="195">
        <v>0</v>
      </c>
      <c r="H57" s="389">
        <v>0</v>
      </c>
      <c r="I57" s="197">
        <v>0</v>
      </c>
      <c r="J57" s="195">
        <v>0</v>
      </c>
      <c r="K57" s="387">
        <v>0</v>
      </c>
      <c r="L57" s="708"/>
      <c r="M57" s="708"/>
    </row>
    <row r="58" spans="1:13">
      <c r="A58" s="707" t="s">
        <v>504</v>
      </c>
      <c r="B58" s="215"/>
      <c r="C58" s="195">
        <v>0</v>
      </c>
      <c r="D58" s="195">
        <v>0</v>
      </c>
      <c r="E58" s="387">
        <v>0</v>
      </c>
      <c r="F58" s="388">
        <v>0</v>
      </c>
      <c r="G58" s="195">
        <v>0</v>
      </c>
      <c r="H58" s="389">
        <v>0</v>
      </c>
      <c r="I58" s="197">
        <v>0</v>
      </c>
      <c r="J58" s="195">
        <v>0</v>
      </c>
      <c r="K58" s="387">
        <v>0</v>
      </c>
      <c r="L58" s="708"/>
      <c r="M58" s="708"/>
    </row>
    <row r="59" spans="1:13">
      <c r="A59" s="732" t="s">
        <v>505</v>
      </c>
      <c r="B59" s="728"/>
      <c r="C59" s="181">
        <v>0</v>
      </c>
      <c r="D59" s="181">
        <v>0</v>
      </c>
      <c r="E59" s="733">
        <v>0</v>
      </c>
      <c r="F59" s="734">
        <v>0</v>
      </c>
      <c r="G59" s="181">
        <v>0</v>
      </c>
      <c r="H59" s="735">
        <v>0</v>
      </c>
      <c r="I59" s="183">
        <v>0</v>
      </c>
      <c r="J59" s="181">
        <v>0</v>
      </c>
      <c r="K59" s="733">
        <v>0</v>
      </c>
      <c r="L59" s="708"/>
      <c r="M59" s="708"/>
    </row>
    <row r="60" spans="1:13">
      <c r="A60" s="216"/>
      <c r="B60" s="215"/>
      <c r="C60" s="18"/>
      <c r="D60" s="18"/>
      <c r="E60" s="522"/>
      <c r="F60" s="523"/>
      <c r="G60" s="18"/>
      <c r="H60" s="519"/>
      <c r="I60" s="517"/>
      <c r="J60" s="18"/>
      <c r="K60" s="522"/>
      <c r="L60" s="708"/>
      <c r="M60" s="708"/>
    </row>
    <row r="61" spans="1:13">
      <c r="A61" s="225" t="s">
        <v>506</v>
      </c>
      <c r="B61" s="215"/>
      <c r="C61" s="90"/>
      <c r="D61" s="90"/>
      <c r="E61" s="638"/>
      <c r="F61" s="639"/>
      <c r="G61" s="90"/>
      <c r="H61" s="438"/>
      <c r="I61" s="436"/>
      <c r="J61" s="90"/>
      <c r="K61" s="638"/>
      <c r="L61" s="708"/>
      <c r="M61" s="708"/>
    </row>
    <row r="62" spans="1:13">
      <c r="A62" s="707" t="s">
        <v>507</v>
      </c>
      <c r="B62" s="215"/>
      <c r="C62" s="736">
        <v>0</v>
      </c>
      <c r="D62" s="736">
        <v>0</v>
      </c>
      <c r="E62" s="737">
        <v>0</v>
      </c>
      <c r="F62" s="738">
        <v>0</v>
      </c>
      <c r="G62" s="736">
        <v>0</v>
      </c>
      <c r="H62" s="739">
        <v>0</v>
      </c>
      <c r="I62" s="740">
        <v>0</v>
      </c>
      <c r="J62" s="736">
        <v>0</v>
      </c>
      <c r="K62" s="737">
        <v>0</v>
      </c>
      <c r="L62" s="708"/>
      <c r="M62" s="708"/>
    </row>
    <row r="63" spans="1:13">
      <c r="A63" s="707" t="s">
        <v>508</v>
      </c>
      <c r="B63" s="215"/>
      <c r="C63" s="736">
        <v>0</v>
      </c>
      <c r="D63" s="741">
        <v>0</v>
      </c>
      <c r="E63" s="742">
        <v>0</v>
      </c>
      <c r="F63" s="738">
        <v>0</v>
      </c>
      <c r="G63" s="741">
        <v>0</v>
      </c>
      <c r="H63" s="743">
        <v>0</v>
      </c>
      <c r="I63" s="744">
        <v>0</v>
      </c>
      <c r="J63" s="736">
        <v>0</v>
      </c>
      <c r="K63" s="737">
        <v>0</v>
      </c>
      <c r="L63" s="708"/>
      <c r="M63" s="708"/>
    </row>
    <row r="64" spans="1:13">
      <c r="A64" s="707" t="s">
        <v>509</v>
      </c>
      <c r="B64" s="215"/>
      <c r="C64" s="736">
        <v>0</v>
      </c>
      <c r="D64" s="736">
        <v>0</v>
      </c>
      <c r="E64" s="737">
        <v>0</v>
      </c>
      <c r="F64" s="738">
        <v>0</v>
      </c>
      <c r="G64" s="741">
        <v>0</v>
      </c>
      <c r="H64" s="743">
        <v>0</v>
      </c>
      <c r="I64" s="740">
        <v>0</v>
      </c>
      <c r="J64" s="736">
        <v>0</v>
      </c>
      <c r="K64" s="737">
        <v>0</v>
      </c>
      <c r="L64" s="708"/>
      <c r="M64" s="708"/>
    </row>
    <row r="65" spans="1:13">
      <c r="A65" s="707" t="s">
        <v>510</v>
      </c>
      <c r="B65" s="215"/>
      <c r="C65" s="736">
        <v>0</v>
      </c>
      <c r="D65" s="736">
        <v>0</v>
      </c>
      <c r="E65" s="737">
        <v>0</v>
      </c>
      <c r="F65" s="738">
        <v>0</v>
      </c>
      <c r="G65" s="741">
        <v>0</v>
      </c>
      <c r="H65" s="743">
        <v>0</v>
      </c>
      <c r="I65" s="740">
        <v>0</v>
      </c>
      <c r="J65" s="736">
        <v>0</v>
      </c>
      <c r="K65" s="737">
        <v>0</v>
      </c>
      <c r="L65" s="708"/>
      <c r="M65" s="708"/>
    </row>
    <row r="66" spans="1:13">
      <c r="A66" s="707" t="s">
        <v>511</v>
      </c>
      <c r="B66" s="215"/>
      <c r="C66" s="736">
        <v>0</v>
      </c>
      <c r="D66" s="741">
        <v>0</v>
      </c>
      <c r="E66" s="742">
        <v>0</v>
      </c>
      <c r="F66" s="738">
        <v>0</v>
      </c>
      <c r="G66" s="741">
        <v>0</v>
      </c>
      <c r="H66" s="743">
        <v>0</v>
      </c>
      <c r="I66" s="744">
        <v>0</v>
      </c>
      <c r="J66" s="736">
        <v>0</v>
      </c>
      <c r="K66" s="737">
        <v>0</v>
      </c>
      <c r="L66" s="708"/>
      <c r="M66" s="708"/>
    </row>
    <row r="67" spans="1:13">
      <c r="A67" s="745" t="s">
        <v>512</v>
      </c>
      <c r="B67" s="728"/>
      <c r="C67" s="746">
        <v>0</v>
      </c>
      <c r="D67" s="746">
        <v>0</v>
      </c>
      <c r="E67" s="747">
        <v>0</v>
      </c>
      <c r="F67" s="748">
        <v>0</v>
      </c>
      <c r="G67" s="749">
        <v>0</v>
      </c>
      <c r="H67" s="750">
        <v>0</v>
      </c>
      <c r="I67" s="751">
        <v>0</v>
      </c>
      <c r="J67" s="746">
        <v>0</v>
      </c>
      <c r="K67" s="747">
        <v>0</v>
      </c>
      <c r="L67" s="708"/>
      <c r="M67" s="708"/>
    </row>
    <row r="68" spans="1:13">
      <c r="A68" s="225" t="s">
        <v>513</v>
      </c>
      <c r="B68" s="215">
        <v>9</v>
      </c>
      <c r="C68" s="90"/>
      <c r="D68" s="90"/>
      <c r="E68" s="638"/>
      <c r="F68" s="639"/>
      <c r="G68" s="90"/>
      <c r="H68" s="438"/>
      <c r="I68" s="436"/>
      <c r="J68" s="90"/>
      <c r="K68" s="638"/>
      <c r="L68" s="708"/>
      <c r="M68" s="708"/>
    </row>
    <row r="69" spans="1:13">
      <c r="A69" s="707" t="s">
        <v>514</v>
      </c>
      <c r="B69" s="215"/>
      <c r="C69" s="195">
        <v>0</v>
      </c>
      <c r="D69" s="195">
        <v>0</v>
      </c>
      <c r="E69" s="387">
        <v>0</v>
      </c>
      <c r="F69" s="388">
        <v>0</v>
      </c>
      <c r="G69" s="195">
        <v>0</v>
      </c>
      <c r="H69" s="389">
        <v>0</v>
      </c>
      <c r="I69" s="197">
        <v>0</v>
      </c>
      <c r="J69" s="195">
        <v>0</v>
      </c>
      <c r="K69" s="387">
        <v>0</v>
      </c>
      <c r="L69" s="708"/>
      <c r="M69" s="708"/>
    </row>
    <row r="70" spans="1:13">
      <c r="A70" s="707" t="s">
        <v>515</v>
      </c>
      <c r="B70" s="215"/>
      <c r="C70" s="195">
        <v>0</v>
      </c>
      <c r="D70" s="195">
        <v>0</v>
      </c>
      <c r="E70" s="387">
        <v>0</v>
      </c>
      <c r="F70" s="388">
        <v>0</v>
      </c>
      <c r="G70" s="195">
        <v>0</v>
      </c>
      <c r="H70" s="389">
        <v>0</v>
      </c>
      <c r="I70" s="197">
        <v>0</v>
      </c>
      <c r="J70" s="195">
        <v>0</v>
      </c>
      <c r="K70" s="387">
        <v>0</v>
      </c>
      <c r="L70" s="708"/>
      <c r="M70" s="708"/>
    </row>
    <row r="71" spans="1:13">
      <c r="A71" s="707" t="s">
        <v>91</v>
      </c>
      <c r="B71" s="215"/>
      <c r="C71" s="195">
        <v>0</v>
      </c>
      <c r="D71" s="195">
        <v>0</v>
      </c>
      <c r="E71" s="387">
        <v>0</v>
      </c>
      <c r="F71" s="388">
        <v>0</v>
      </c>
      <c r="G71" s="195">
        <v>0</v>
      </c>
      <c r="H71" s="389">
        <v>0</v>
      </c>
      <c r="I71" s="197">
        <v>0</v>
      </c>
      <c r="J71" s="195">
        <v>0</v>
      </c>
      <c r="K71" s="387">
        <v>0</v>
      </c>
      <c r="L71" s="708"/>
      <c r="M71" s="708"/>
    </row>
    <row r="72" spans="1:13">
      <c r="A72" s="707" t="s">
        <v>516</v>
      </c>
      <c r="B72" s="215"/>
      <c r="C72" s="195">
        <v>0</v>
      </c>
      <c r="D72" s="195">
        <v>0</v>
      </c>
      <c r="E72" s="387">
        <v>0</v>
      </c>
      <c r="F72" s="388">
        <v>0</v>
      </c>
      <c r="G72" s="195">
        <v>0</v>
      </c>
      <c r="H72" s="389">
        <v>0</v>
      </c>
      <c r="I72" s="197">
        <v>0</v>
      </c>
      <c r="J72" s="195">
        <v>0</v>
      </c>
      <c r="K72" s="387">
        <v>0</v>
      </c>
      <c r="L72" s="708"/>
      <c r="M72" s="708"/>
    </row>
    <row r="73" spans="1:13">
      <c r="A73" s="707" t="s">
        <v>517</v>
      </c>
      <c r="B73" s="215"/>
      <c r="C73" s="195">
        <v>0</v>
      </c>
      <c r="D73" s="195">
        <v>0</v>
      </c>
      <c r="E73" s="387">
        <v>0</v>
      </c>
      <c r="F73" s="388">
        <v>0</v>
      </c>
      <c r="G73" s="195">
        <v>0</v>
      </c>
      <c r="H73" s="389">
        <v>0</v>
      </c>
      <c r="I73" s="197">
        <v>0</v>
      </c>
      <c r="J73" s="195">
        <v>0</v>
      </c>
      <c r="K73" s="387">
        <v>0</v>
      </c>
      <c r="L73" s="708"/>
      <c r="M73" s="708"/>
    </row>
    <row r="74" spans="1:13">
      <c r="A74" s="707" t="s">
        <v>518</v>
      </c>
      <c r="B74" s="215"/>
      <c r="C74" s="195">
        <v>0</v>
      </c>
      <c r="D74" s="195">
        <v>0</v>
      </c>
      <c r="E74" s="387">
        <v>0</v>
      </c>
      <c r="F74" s="388">
        <v>0</v>
      </c>
      <c r="G74" s="195">
        <v>0</v>
      </c>
      <c r="H74" s="389">
        <v>0</v>
      </c>
      <c r="I74" s="197">
        <v>0</v>
      </c>
      <c r="J74" s="195">
        <v>0</v>
      </c>
      <c r="K74" s="387">
        <v>0</v>
      </c>
      <c r="L74" s="708"/>
      <c r="M74" s="708"/>
    </row>
    <row r="75" spans="1:13">
      <c r="A75" s="707" t="s">
        <v>519</v>
      </c>
      <c r="B75" s="215"/>
      <c r="C75" s="195">
        <v>0</v>
      </c>
      <c r="D75" s="195">
        <v>0</v>
      </c>
      <c r="E75" s="387">
        <v>0</v>
      </c>
      <c r="F75" s="388">
        <v>0</v>
      </c>
      <c r="G75" s="195">
        <v>0</v>
      </c>
      <c r="H75" s="389">
        <v>0</v>
      </c>
      <c r="I75" s="197">
        <v>0</v>
      </c>
      <c r="J75" s="195">
        <v>0</v>
      </c>
      <c r="K75" s="387">
        <v>0</v>
      </c>
      <c r="L75" s="708"/>
      <c r="M75" s="708"/>
    </row>
    <row r="76" spans="1:13">
      <c r="A76" s="707" t="s">
        <v>520</v>
      </c>
      <c r="B76" s="215">
        <v>6</v>
      </c>
      <c r="C76" s="195">
        <v>0</v>
      </c>
      <c r="D76" s="195">
        <v>0</v>
      </c>
      <c r="E76" s="387">
        <v>0</v>
      </c>
      <c r="F76" s="388">
        <v>0</v>
      </c>
      <c r="G76" s="195">
        <v>0</v>
      </c>
      <c r="H76" s="389">
        <v>0</v>
      </c>
      <c r="I76" s="197">
        <v>0</v>
      </c>
      <c r="J76" s="195">
        <v>0</v>
      </c>
      <c r="K76" s="387">
        <v>0</v>
      </c>
      <c r="L76" s="708"/>
      <c r="M76" s="708"/>
    </row>
    <row r="77" spans="1:13">
      <c r="A77" s="707" t="s">
        <v>94</v>
      </c>
      <c r="B77" s="215"/>
      <c r="C77" s="195">
        <v>0</v>
      </c>
      <c r="D77" s="195">
        <v>0</v>
      </c>
      <c r="E77" s="387">
        <v>0</v>
      </c>
      <c r="F77" s="388">
        <v>0</v>
      </c>
      <c r="G77" s="195">
        <v>0</v>
      </c>
      <c r="H77" s="389">
        <v>0</v>
      </c>
      <c r="I77" s="197">
        <v>0</v>
      </c>
      <c r="J77" s="195">
        <v>0</v>
      </c>
      <c r="K77" s="387">
        <v>0</v>
      </c>
      <c r="L77" s="708"/>
      <c r="M77" s="708"/>
    </row>
    <row r="78" spans="1:13" ht="25.5">
      <c r="A78" s="752" t="s">
        <v>521</v>
      </c>
      <c r="B78" s="753"/>
      <c r="C78" s="313">
        <v>0</v>
      </c>
      <c r="D78" s="313">
        <v>0</v>
      </c>
      <c r="E78" s="754">
        <v>0</v>
      </c>
      <c r="F78" s="755">
        <v>0</v>
      </c>
      <c r="G78" s="313">
        <v>0</v>
      </c>
      <c r="H78" s="756">
        <v>0</v>
      </c>
      <c r="I78" s="757">
        <v>0</v>
      </c>
      <c r="J78" s="313">
        <v>0</v>
      </c>
      <c r="K78" s="754">
        <v>0</v>
      </c>
      <c r="L78" s="708"/>
      <c r="M78" s="708"/>
    </row>
    <row r="79" spans="1:13">
      <c r="A79" s="758" t="s">
        <v>98</v>
      </c>
      <c r="B79" s="332"/>
      <c r="L79" s="708"/>
      <c r="M79" s="708"/>
    </row>
    <row r="80" spans="1:13">
      <c r="A80" s="322" t="s">
        <v>522</v>
      </c>
      <c r="B80" s="332"/>
    </row>
    <row r="81" spans="1:11">
      <c r="A81" s="322" t="s">
        <v>523</v>
      </c>
      <c r="B81" s="332"/>
    </row>
    <row r="82" spans="1:11">
      <c r="A82" s="322" t="s">
        <v>524</v>
      </c>
      <c r="B82" s="332"/>
    </row>
    <row r="83" spans="1:11">
      <c r="A83" s="322" t="s">
        <v>525</v>
      </c>
      <c r="B83" s="759"/>
      <c r="C83" s="759"/>
      <c r="D83" s="759"/>
      <c r="E83" s="759"/>
      <c r="F83" s="759"/>
      <c r="G83" s="759"/>
      <c r="H83" s="759"/>
      <c r="I83" s="759"/>
      <c r="J83" s="759"/>
      <c r="K83" s="759"/>
    </row>
    <row r="84" spans="1:11">
      <c r="A84" s="322" t="s">
        <v>526</v>
      </c>
      <c r="B84" s="759"/>
      <c r="C84" s="759"/>
      <c r="D84" s="759"/>
      <c r="E84" s="759"/>
      <c r="F84" s="759"/>
      <c r="G84" s="759"/>
      <c r="H84" s="759"/>
      <c r="I84" s="759"/>
      <c r="J84" s="759"/>
      <c r="K84" s="759"/>
    </row>
    <row r="85" spans="1:11">
      <c r="A85" s="322" t="s">
        <v>527</v>
      </c>
      <c r="B85" s="759"/>
      <c r="C85" s="759"/>
      <c r="D85" s="759"/>
      <c r="E85" s="759"/>
      <c r="F85" s="759"/>
      <c r="G85" s="759"/>
      <c r="H85" s="759"/>
      <c r="I85" s="759"/>
      <c r="J85" s="759"/>
      <c r="K85" s="759"/>
    </row>
    <row r="86" spans="1:11">
      <c r="A86" s="322" t="s">
        <v>528</v>
      </c>
      <c r="B86" s="759"/>
      <c r="C86" s="759"/>
      <c r="D86" s="759"/>
      <c r="E86" s="759"/>
      <c r="F86" s="759"/>
      <c r="G86" s="759"/>
      <c r="H86" s="759"/>
      <c r="I86" s="759"/>
      <c r="J86" s="759"/>
      <c r="K86" s="759"/>
    </row>
    <row r="87" spans="1:11">
      <c r="A87" s="322" t="s">
        <v>529</v>
      </c>
      <c r="B87" s="759"/>
      <c r="C87" s="759"/>
      <c r="D87" s="759"/>
      <c r="E87" s="759"/>
      <c r="F87" s="759"/>
      <c r="G87" s="759"/>
      <c r="H87" s="759"/>
      <c r="I87" s="759"/>
      <c r="J87" s="759"/>
      <c r="K87" s="759"/>
    </row>
    <row r="88" spans="1:11">
      <c r="A88" s="322" t="s">
        <v>530</v>
      </c>
      <c r="B88" s="322"/>
      <c r="C88" s="759"/>
      <c r="D88" s="759"/>
      <c r="E88" s="759"/>
      <c r="F88" s="759"/>
      <c r="G88" s="759"/>
      <c r="H88" s="759"/>
      <c r="I88" s="759"/>
      <c r="J88" s="759"/>
      <c r="K88" s="759"/>
    </row>
    <row r="89" spans="1:11">
      <c r="A89" s="759"/>
      <c r="B89" s="759"/>
      <c r="C89" s="759"/>
      <c r="D89" s="759"/>
      <c r="E89" s="759"/>
      <c r="F89" s="759"/>
      <c r="G89" s="759"/>
      <c r="H89" s="759"/>
      <c r="I89" s="759"/>
      <c r="J89" s="759"/>
      <c r="K89" s="759"/>
    </row>
    <row r="90" spans="1:11">
      <c r="A90" s="759"/>
      <c r="B90" s="759"/>
      <c r="C90" s="759"/>
      <c r="D90" s="759"/>
      <c r="E90" s="759"/>
      <c r="F90" s="759"/>
      <c r="G90" s="759"/>
      <c r="H90" s="759"/>
      <c r="I90" s="759"/>
      <c r="J90" s="759"/>
      <c r="K90" s="759"/>
    </row>
    <row r="91" spans="1:11">
      <c r="A91" s="759"/>
      <c r="B91" s="759"/>
      <c r="C91" s="759"/>
      <c r="D91" s="759"/>
      <c r="E91" s="759"/>
      <c r="F91" s="759"/>
      <c r="G91" s="759"/>
      <c r="H91" s="759"/>
      <c r="I91" s="759"/>
      <c r="J91" s="759"/>
      <c r="K91" s="759"/>
    </row>
    <row r="92" spans="1:11">
      <c r="A92" s="759"/>
      <c r="B92" s="759"/>
      <c r="C92" s="759"/>
      <c r="D92" s="759"/>
      <c r="E92" s="759"/>
      <c r="F92" s="759"/>
      <c r="G92" s="759"/>
      <c r="H92" s="759"/>
      <c r="I92" s="759"/>
      <c r="J92" s="759"/>
      <c r="K92" s="759"/>
    </row>
    <row r="93" spans="1:11">
      <c r="A93" s="759"/>
      <c r="B93" s="759"/>
      <c r="C93" s="759"/>
      <c r="D93" s="759"/>
      <c r="E93" s="759"/>
      <c r="F93" s="759"/>
      <c r="G93" s="759"/>
      <c r="H93" s="759"/>
      <c r="I93" s="759"/>
      <c r="J93" s="759"/>
      <c r="K93" s="759"/>
    </row>
    <row r="94" spans="1:11">
      <c r="A94" s="759"/>
      <c r="B94" s="759"/>
      <c r="C94" s="759"/>
      <c r="D94" s="759"/>
      <c r="E94" s="759"/>
      <c r="F94" s="759"/>
      <c r="G94" s="759"/>
      <c r="H94" s="759"/>
      <c r="I94" s="759"/>
      <c r="J94" s="759"/>
      <c r="K94" s="759"/>
    </row>
    <row r="95" spans="1:11">
      <c r="A95" s="759"/>
      <c r="B95" s="759"/>
      <c r="C95" s="759"/>
      <c r="D95" s="759"/>
      <c r="E95" s="759"/>
      <c r="F95" s="759"/>
      <c r="G95" s="759"/>
      <c r="H95" s="759"/>
      <c r="I95" s="759"/>
      <c r="J95" s="759"/>
      <c r="K95" s="759"/>
    </row>
    <row r="96" spans="1:11">
      <c r="A96" s="759"/>
      <c r="B96" s="759"/>
      <c r="C96" s="759"/>
      <c r="D96" s="759"/>
      <c r="E96" s="759"/>
      <c r="F96" s="759"/>
      <c r="G96" s="759"/>
      <c r="H96" s="759"/>
      <c r="I96" s="759"/>
      <c r="J96" s="759"/>
      <c r="K96" s="759"/>
    </row>
    <row r="97" spans="1:11">
      <c r="A97" s="759"/>
      <c r="B97" s="759"/>
      <c r="C97" s="759"/>
      <c r="D97" s="759"/>
      <c r="E97" s="759"/>
      <c r="F97" s="759"/>
      <c r="G97" s="759"/>
      <c r="H97" s="759"/>
      <c r="I97" s="759"/>
      <c r="J97" s="759"/>
      <c r="K97" s="759"/>
    </row>
    <row r="98" spans="1:11">
      <c r="A98" s="759"/>
      <c r="B98" s="759"/>
      <c r="C98" s="759"/>
      <c r="D98" s="759"/>
      <c r="E98" s="759"/>
      <c r="F98" s="759"/>
      <c r="G98" s="759"/>
      <c r="H98" s="759"/>
      <c r="I98" s="759"/>
      <c r="J98" s="759"/>
      <c r="K98" s="759"/>
    </row>
    <row r="99" spans="1:11">
      <c r="B99" s="332"/>
    </row>
    <row r="100" spans="1:11">
      <c r="B100" s="332"/>
    </row>
    <row r="101" spans="1:11">
      <c r="B101" s="332"/>
    </row>
    <row r="102" spans="1:11">
      <c r="B102" s="332"/>
    </row>
    <row r="103" spans="1:11">
      <c r="B103" s="332"/>
    </row>
    <row r="104" spans="1:11">
      <c r="B104" s="332"/>
    </row>
    <row r="105" spans="1:11">
      <c r="B105" s="332"/>
    </row>
    <row r="106" spans="1:11">
      <c r="B106" s="332"/>
    </row>
    <row r="107" spans="1:11">
      <c r="B107" s="332"/>
    </row>
    <row r="108" spans="1:11">
      <c r="B108" s="332"/>
    </row>
    <row r="109" spans="1:11">
      <c r="B109" s="332"/>
    </row>
    <row r="110" spans="1:11">
      <c r="B110" s="332"/>
    </row>
    <row r="111" spans="1:11">
      <c r="B111" s="332"/>
    </row>
  </sheetData>
  <mergeCells count="4">
    <mergeCell ref="A2:A3"/>
    <mergeCell ref="B2:B3"/>
    <mergeCell ref="F2:H2"/>
    <mergeCell ref="I2:K2"/>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P232"/>
  <sheetViews>
    <sheetView topLeftCell="A95" workbookViewId="0">
      <selection activeCell="A116" sqref="A116"/>
    </sheetView>
  </sheetViews>
  <sheetFormatPr defaultRowHeight="12.75"/>
  <cols>
    <col min="1" max="1" width="31" style="2" customWidth="1"/>
    <col min="2" max="2" width="0" style="249" hidden="1" customWidth="1"/>
    <col min="3" max="16384" width="9.140625" style="2"/>
  </cols>
  <sheetData>
    <row r="1" spans="1:16" s="252" customFormat="1">
      <c r="A1" s="166" t="s">
        <v>531</v>
      </c>
      <c r="B1" s="166"/>
      <c r="C1" s="166"/>
      <c r="D1" s="166"/>
      <c r="E1" s="166"/>
      <c r="F1" s="166"/>
      <c r="G1" s="166"/>
      <c r="H1" s="166"/>
      <c r="I1" s="166"/>
      <c r="J1" s="166"/>
      <c r="K1" s="166"/>
      <c r="L1" s="166"/>
    </row>
    <row r="2" spans="1:16">
      <c r="A2" s="2201" t="s">
        <v>1</v>
      </c>
      <c r="B2" s="2203" t="s">
        <v>72</v>
      </c>
      <c r="C2" s="5" t="s">
        <v>2</v>
      </c>
      <c r="D2" s="5" t="s">
        <v>3</v>
      </c>
      <c r="E2" s="6" t="s">
        <v>4</v>
      </c>
      <c r="F2" s="2176" t="s">
        <v>5</v>
      </c>
      <c r="G2" s="2177"/>
      <c r="H2" s="2177"/>
      <c r="I2" s="2177"/>
      <c r="J2" s="2178" t="s">
        <v>6</v>
      </c>
      <c r="K2" s="2179"/>
      <c r="L2" s="2180"/>
    </row>
    <row r="3" spans="1:16" ht="25.5">
      <c r="A3" s="2202"/>
      <c r="B3" s="2204"/>
      <c r="C3" s="760" t="s">
        <v>8</v>
      </c>
      <c r="D3" s="760" t="s">
        <v>8</v>
      </c>
      <c r="E3" s="761" t="s">
        <v>8</v>
      </c>
      <c r="F3" s="762" t="s">
        <v>9</v>
      </c>
      <c r="G3" s="760" t="s">
        <v>10</v>
      </c>
      <c r="H3" s="761" t="s">
        <v>11</v>
      </c>
      <c r="I3" s="763" t="s">
        <v>12</v>
      </c>
      <c r="J3" s="762" t="s">
        <v>13</v>
      </c>
      <c r="K3" s="760" t="s">
        <v>14</v>
      </c>
      <c r="L3" s="761" t="s">
        <v>15</v>
      </c>
    </row>
    <row r="4" spans="1:16">
      <c r="A4" s="170" t="s">
        <v>73</v>
      </c>
      <c r="B4" s="429"/>
      <c r="C4" s="764"/>
      <c r="D4" s="764"/>
      <c r="E4" s="765"/>
      <c r="F4" s="766"/>
      <c r="G4" s="764"/>
      <c r="H4" s="765"/>
      <c r="I4" s="767"/>
      <c r="J4" s="766"/>
      <c r="K4" s="764"/>
      <c r="L4" s="765"/>
    </row>
    <row r="5" spans="1:16">
      <c r="A5" s="596" t="s">
        <v>532</v>
      </c>
      <c r="B5" s="430"/>
      <c r="C5" s="768"/>
      <c r="D5" s="768"/>
      <c r="E5" s="139"/>
      <c r="F5" s="137"/>
      <c r="G5" s="768"/>
      <c r="H5" s="139"/>
      <c r="I5" s="140"/>
      <c r="J5" s="769"/>
      <c r="K5" s="768"/>
      <c r="L5" s="139"/>
    </row>
    <row r="6" spans="1:16">
      <c r="A6" s="770" t="s">
        <v>17</v>
      </c>
      <c r="B6" s="441">
        <v>6</v>
      </c>
      <c r="C6" s="138"/>
      <c r="D6" s="138"/>
      <c r="E6" s="139"/>
      <c r="F6" s="137"/>
      <c r="G6" s="138"/>
      <c r="H6" s="139"/>
      <c r="I6" s="140"/>
      <c r="J6" s="771"/>
      <c r="K6" s="138"/>
      <c r="L6" s="139"/>
      <c r="M6" s="24"/>
      <c r="N6" s="24"/>
      <c r="O6" s="24"/>
      <c r="P6" s="24"/>
    </row>
    <row r="7" spans="1:16">
      <c r="A7" s="534" t="s">
        <v>533</v>
      </c>
      <c r="B7" s="441"/>
      <c r="C7" s="772">
        <v>2640135.62</v>
      </c>
      <c r="D7" s="772">
        <v>2889951.94</v>
      </c>
      <c r="E7" s="773">
        <v>5062761.71</v>
      </c>
      <c r="F7" s="774">
        <v>4500000</v>
      </c>
      <c r="G7" s="772">
        <v>4500000</v>
      </c>
      <c r="H7" s="773">
        <v>31215897</v>
      </c>
      <c r="I7" s="775">
        <v>31215897</v>
      </c>
      <c r="J7" s="776">
        <v>5023332.7199999988</v>
      </c>
      <c r="K7" s="772">
        <v>5340807.3479039986</v>
      </c>
      <c r="L7" s="773">
        <v>5742436.0604663789</v>
      </c>
      <c r="M7" s="24"/>
      <c r="N7" s="24"/>
      <c r="O7" s="24"/>
      <c r="P7" s="24"/>
    </row>
    <row r="8" spans="1:16">
      <c r="A8" s="777" t="s">
        <v>534</v>
      </c>
      <c r="B8" s="441"/>
      <c r="C8" s="778">
        <v>0</v>
      </c>
      <c r="D8" s="778">
        <v>0</v>
      </c>
      <c r="E8" s="779">
        <v>918502.65</v>
      </c>
      <c r="F8" s="780">
        <v>930000</v>
      </c>
      <c r="G8" s="778">
        <v>930000</v>
      </c>
      <c r="H8" s="779">
        <v>35454423</v>
      </c>
      <c r="I8" s="781">
        <v>35454423</v>
      </c>
      <c r="J8" s="776">
        <v>0</v>
      </c>
      <c r="K8" s="778">
        <v>0</v>
      </c>
      <c r="L8" s="779">
        <v>0</v>
      </c>
      <c r="M8" s="24"/>
      <c r="N8" s="24"/>
      <c r="O8" s="24"/>
      <c r="P8" s="24"/>
    </row>
    <row r="9" spans="1:16">
      <c r="A9" s="537" t="s">
        <v>535</v>
      </c>
      <c r="B9" s="441"/>
      <c r="C9" s="403">
        <v>2640135.62</v>
      </c>
      <c r="D9" s="403">
        <v>2889951.94</v>
      </c>
      <c r="E9" s="404">
        <v>4144259.06</v>
      </c>
      <c r="F9" s="405">
        <v>3570000</v>
      </c>
      <c r="G9" s="403">
        <v>3570000</v>
      </c>
      <c r="H9" s="404">
        <v>-4238526</v>
      </c>
      <c r="I9" s="406">
        <v>-4238526</v>
      </c>
      <c r="J9" s="407">
        <v>5023332.7199999988</v>
      </c>
      <c r="K9" s="403">
        <v>5340807.3479039986</v>
      </c>
      <c r="L9" s="404">
        <v>5742436.0604663789</v>
      </c>
      <c r="M9" s="24"/>
      <c r="N9" s="24"/>
      <c r="O9" s="24"/>
      <c r="P9" s="24"/>
    </row>
    <row r="10" spans="1:16" ht="6" customHeight="1">
      <c r="A10" s="598"/>
      <c r="B10" s="441"/>
      <c r="C10" s="138"/>
      <c r="D10" s="138"/>
      <c r="E10" s="139"/>
      <c r="F10" s="137"/>
      <c r="G10" s="138"/>
      <c r="H10" s="139"/>
      <c r="I10" s="140"/>
      <c r="J10" s="771"/>
      <c r="K10" s="138"/>
      <c r="L10" s="139"/>
      <c r="M10" s="24"/>
      <c r="N10" s="24"/>
      <c r="O10" s="24"/>
      <c r="P10" s="24"/>
    </row>
    <row r="11" spans="1:16">
      <c r="A11" s="770" t="s">
        <v>227</v>
      </c>
      <c r="B11" s="441">
        <v>6</v>
      </c>
      <c r="C11" s="138"/>
      <c r="D11" s="138"/>
      <c r="E11" s="139"/>
      <c r="F11" s="137"/>
      <c r="G11" s="138"/>
      <c r="H11" s="139"/>
      <c r="I11" s="140"/>
      <c r="J11" s="771"/>
      <c r="K11" s="138"/>
      <c r="L11" s="139"/>
      <c r="M11" s="24"/>
      <c r="N11" s="24"/>
      <c r="O11" s="24"/>
      <c r="P11" s="24"/>
    </row>
    <row r="12" spans="1:16">
      <c r="A12" s="534" t="s">
        <v>536</v>
      </c>
      <c r="B12" s="441"/>
      <c r="C12" s="195">
        <v>3797370.19</v>
      </c>
      <c r="D12" s="772">
        <v>4997575.4399999995</v>
      </c>
      <c r="E12" s="773">
        <v>6081064.3700000001</v>
      </c>
      <c r="F12" s="774">
        <v>6821175</v>
      </c>
      <c r="G12" s="772">
        <v>6701100</v>
      </c>
      <c r="H12" s="773">
        <v>6937271</v>
      </c>
      <c r="I12" s="775">
        <v>6937271</v>
      </c>
      <c r="J12" s="776">
        <v>5289862.8486000011</v>
      </c>
      <c r="K12" s="772">
        <v>7768715</v>
      </c>
      <c r="L12" s="773">
        <v>9018515</v>
      </c>
      <c r="M12" s="24"/>
      <c r="N12" s="24"/>
      <c r="O12" s="24"/>
      <c r="P12" s="24"/>
    </row>
    <row r="13" spans="1:16">
      <c r="A13" s="777" t="s">
        <v>534</v>
      </c>
      <c r="B13" s="441"/>
      <c r="C13" s="778">
        <v>0</v>
      </c>
      <c r="D13" s="778">
        <v>0</v>
      </c>
      <c r="E13" s="779">
        <v>0</v>
      </c>
      <c r="F13" s="780">
        <v>0</v>
      </c>
      <c r="G13" s="778">
        <v>0</v>
      </c>
      <c r="H13" s="779"/>
      <c r="I13" s="781"/>
      <c r="J13" s="776"/>
      <c r="K13" s="778"/>
      <c r="L13" s="779"/>
      <c r="M13" s="24"/>
      <c r="N13" s="24"/>
      <c r="O13" s="24"/>
      <c r="P13" s="24"/>
    </row>
    <row r="14" spans="1:16">
      <c r="A14" s="537" t="s">
        <v>537</v>
      </c>
      <c r="B14" s="441"/>
      <c r="C14" s="403">
        <v>3797370.19</v>
      </c>
      <c r="D14" s="403">
        <v>4997575.4399999995</v>
      </c>
      <c r="E14" s="404">
        <v>6081064.3700000001</v>
      </c>
      <c r="F14" s="405">
        <v>6821175</v>
      </c>
      <c r="G14" s="403">
        <v>6701100</v>
      </c>
      <c r="H14" s="404">
        <v>6937271</v>
      </c>
      <c r="I14" s="406">
        <v>6937271</v>
      </c>
      <c r="J14" s="407">
        <v>5289862.8486000011</v>
      </c>
      <c r="K14" s="403">
        <v>7768715</v>
      </c>
      <c r="L14" s="404">
        <v>9018515</v>
      </c>
      <c r="M14" s="24"/>
      <c r="N14" s="24"/>
      <c r="O14" s="24"/>
      <c r="P14" s="24"/>
    </row>
    <row r="15" spans="1:16" ht="4.5" customHeight="1">
      <c r="B15" s="441"/>
      <c r="C15" s="782"/>
      <c r="D15" s="782"/>
      <c r="E15" s="409"/>
      <c r="F15" s="783"/>
      <c r="G15" s="782"/>
      <c r="H15" s="409"/>
      <c r="I15" s="244"/>
      <c r="J15" s="784"/>
      <c r="K15" s="782"/>
      <c r="L15" s="409"/>
      <c r="M15" s="24"/>
      <c r="N15" s="24"/>
      <c r="O15" s="24"/>
      <c r="P15" s="24"/>
    </row>
    <row r="16" spans="1:16">
      <c r="A16" s="785" t="s">
        <v>228</v>
      </c>
      <c r="B16" s="441">
        <v>6</v>
      </c>
      <c r="C16" s="782"/>
      <c r="D16" s="782"/>
      <c r="E16" s="409"/>
      <c r="F16" s="783"/>
      <c r="G16" s="782"/>
      <c r="H16" s="409"/>
      <c r="I16" s="244"/>
      <c r="J16" s="784"/>
      <c r="K16" s="782"/>
      <c r="L16" s="409"/>
      <c r="M16" s="24"/>
      <c r="N16" s="24"/>
      <c r="O16" s="24"/>
      <c r="P16" s="24"/>
    </row>
    <row r="17" spans="1:16">
      <c r="A17" s="534" t="s">
        <v>538</v>
      </c>
      <c r="B17" s="441"/>
      <c r="C17" s="195">
        <v>2501242.21</v>
      </c>
      <c r="D17" s="786">
        <v>3007305.7299999995</v>
      </c>
      <c r="E17" s="787">
        <v>4063905.7</v>
      </c>
      <c r="F17" s="788">
        <v>3906885</v>
      </c>
      <c r="G17" s="786">
        <v>3892615</v>
      </c>
      <c r="H17" s="787">
        <v>4867594</v>
      </c>
      <c r="I17" s="789">
        <v>4867594</v>
      </c>
      <c r="J17" s="790">
        <v>2109020.77</v>
      </c>
      <c r="K17" s="786">
        <v>4126210</v>
      </c>
      <c r="L17" s="787">
        <v>4373830</v>
      </c>
      <c r="M17" s="24"/>
      <c r="N17" s="24"/>
      <c r="O17" s="24"/>
      <c r="P17" s="24"/>
    </row>
    <row r="18" spans="1:16">
      <c r="A18" s="777" t="s">
        <v>534</v>
      </c>
      <c r="B18" s="441"/>
      <c r="C18" s="778"/>
      <c r="D18" s="778"/>
      <c r="E18" s="779"/>
      <c r="F18" s="780">
        <v>0</v>
      </c>
      <c r="G18" s="778">
        <v>0</v>
      </c>
      <c r="H18" s="779"/>
      <c r="I18" s="781"/>
      <c r="J18" s="791"/>
      <c r="K18" s="778"/>
      <c r="L18" s="779"/>
      <c r="M18" s="24"/>
      <c r="N18" s="24"/>
      <c r="O18" s="24"/>
      <c r="P18" s="24"/>
    </row>
    <row r="19" spans="1:16">
      <c r="A19" s="537" t="s">
        <v>539</v>
      </c>
      <c r="B19" s="441"/>
      <c r="C19" s="403">
        <v>2501242.21</v>
      </c>
      <c r="D19" s="403">
        <v>3007305.7299999995</v>
      </c>
      <c r="E19" s="404">
        <v>4063905.7</v>
      </c>
      <c r="F19" s="405">
        <v>3906885</v>
      </c>
      <c r="G19" s="403">
        <v>3892615</v>
      </c>
      <c r="H19" s="404">
        <v>4867594</v>
      </c>
      <c r="I19" s="406">
        <v>4867594</v>
      </c>
      <c r="J19" s="407">
        <v>2109020.77</v>
      </c>
      <c r="K19" s="403">
        <v>4126210</v>
      </c>
      <c r="L19" s="404">
        <v>4373830</v>
      </c>
      <c r="M19" s="24"/>
      <c r="N19" s="24"/>
      <c r="O19" s="24"/>
      <c r="P19" s="24"/>
    </row>
    <row r="20" spans="1:16" ht="5.25" customHeight="1">
      <c r="A20" s="537"/>
      <c r="B20" s="441"/>
      <c r="C20" s="782"/>
      <c r="D20" s="782"/>
      <c r="E20" s="409"/>
      <c r="F20" s="783"/>
      <c r="G20" s="782"/>
      <c r="H20" s="409"/>
      <c r="I20" s="244"/>
      <c r="J20" s="784"/>
      <c r="K20" s="782"/>
      <c r="L20" s="409"/>
      <c r="M20" s="24"/>
      <c r="N20" s="24"/>
      <c r="O20" s="24"/>
      <c r="P20" s="24"/>
    </row>
    <row r="21" spans="1:16">
      <c r="A21" s="785" t="s">
        <v>229</v>
      </c>
      <c r="B21" s="441"/>
      <c r="C21" s="782"/>
      <c r="D21" s="782"/>
      <c r="E21" s="409"/>
      <c r="F21" s="783"/>
      <c r="G21" s="782"/>
      <c r="H21" s="409"/>
      <c r="I21" s="244"/>
      <c r="J21" s="784"/>
      <c r="K21" s="782"/>
      <c r="L21" s="409"/>
      <c r="M21" s="24"/>
      <c r="N21" s="24"/>
      <c r="O21" s="24"/>
      <c r="P21" s="24"/>
    </row>
    <row r="22" spans="1:16">
      <c r="A22" s="534" t="s">
        <v>540</v>
      </c>
      <c r="B22" s="441"/>
      <c r="C22" s="195">
        <v>1940824.3</v>
      </c>
      <c r="D22" s="786">
        <v>2270283.7400000002</v>
      </c>
      <c r="E22" s="787">
        <v>1647476.7499999998</v>
      </c>
      <c r="F22" s="788">
        <v>2410475</v>
      </c>
      <c r="G22" s="786">
        <v>2410475</v>
      </c>
      <c r="H22" s="787">
        <v>2428724</v>
      </c>
      <c r="I22" s="789">
        <v>2428724</v>
      </c>
      <c r="J22" s="790">
        <v>1603002.1949999998</v>
      </c>
      <c r="K22" s="786">
        <v>2555100</v>
      </c>
      <c r="L22" s="787">
        <v>2708410</v>
      </c>
      <c r="M22" s="24"/>
      <c r="N22" s="24"/>
      <c r="O22" s="24"/>
      <c r="P22" s="24"/>
    </row>
    <row r="23" spans="1:16">
      <c r="A23" s="777" t="s">
        <v>534</v>
      </c>
      <c r="B23" s="441"/>
      <c r="C23" s="195">
        <v>0</v>
      </c>
      <c r="D23" s="195">
        <v>0</v>
      </c>
      <c r="E23" s="787">
        <v>0</v>
      </c>
      <c r="F23" s="195">
        <v>0</v>
      </c>
      <c r="G23" s="195">
        <v>0</v>
      </c>
      <c r="H23" s="787">
        <v>0</v>
      </c>
      <c r="I23" s="789">
        <v>0</v>
      </c>
      <c r="J23" s="790">
        <v>0</v>
      </c>
      <c r="K23" s="195">
        <v>0</v>
      </c>
      <c r="L23" s="787">
        <v>0</v>
      </c>
      <c r="M23" s="24"/>
      <c r="N23" s="24"/>
      <c r="O23" s="24"/>
      <c r="P23" s="24"/>
    </row>
    <row r="24" spans="1:16">
      <c r="A24" s="537" t="s">
        <v>541</v>
      </c>
      <c r="B24" s="441"/>
      <c r="C24" s="403">
        <v>1940824.3</v>
      </c>
      <c r="D24" s="403">
        <v>2270283.7400000002</v>
      </c>
      <c r="E24" s="404">
        <v>1647476.7499999998</v>
      </c>
      <c r="F24" s="405">
        <v>2410475</v>
      </c>
      <c r="G24" s="403">
        <v>2410475</v>
      </c>
      <c r="H24" s="404">
        <v>2428724</v>
      </c>
      <c r="I24" s="406">
        <v>2428724</v>
      </c>
      <c r="J24" s="407">
        <v>1603002.1949999998</v>
      </c>
      <c r="K24" s="403">
        <v>2555100</v>
      </c>
      <c r="L24" s="404">
        <v>2708410</v>
      </c>
      <c r="M24" s="24"/>
      <c r="N24" s="24"/>
      <c r="O24" s="24"/>
      <c r="P24" s="24"/>
    </row>
    <row r="25" spans="1:16" ht="5.25" customHeight="1">
      <c r="A25" s="537"/>
      <c r="B25" s="441"/>
      <c r="C25" s="782"/>
      <c r="D25" s="782"/>
      <c r="E25" s="409"/>
      <c r="F25" s="783"/>
      <c r="G25" s="782"/>
      <c r="H25" s="409"/>
      <c r="I25" s="244"/>
      <c r="J25" s="784"/>
      <c r="K25" s="782"/>
      <c r="L25" s="409"/>
      <c r="M25" s="24"/>
      <c r="N25" s="24"/>
      <c r="O25" s="24"/>
      <c r="P25" s="24"/>
    </row>
    <row r="26" spans="1:16">
      <c r="A26" s="770" t="s">
        <v>230</v>
      </c>
      <c r="B26" s="441">
        <v>6</v>
      </c>
      <c r="C26" s="138"/>
      <c r="D26" s="138"/>
      <c r="E26" s="139"/>
      <c r="F26" s="137"/>
      <c r="G26" s="138"/>
      <c r="H26" s="139"/>
      <c r="I26" s="140"/>
      <c r="J26" s="771"/>
      <c r="K26" s="138"/>
      <c r="L26" s="139"/>
      <c r="M26" s="24"/>
      <c r="N26" s="24"/>
      <c r="O26" s="24"/>
      <c r="P26" s="24"/>
    </row>
    <row r="27" spans="1:16">
      <c r="A27" s="534" t="s">
        <v>542</v>
      </c>
      <c r="B27" s="441"/>
      <c r="C27" s="195">
        <v>1845573.98</v>
      </c>
      <c r="D27" s="195">
        <v>1996840.48</v>
      </c>
      <c r="E27" s="387">
        <v>2280786.84</v>
      </c>
      <c r="F27" s="388">
        <v>2329660</v>
      </c>
      <c r="G27" s="195">
        <v>2329660</v>
      </c>
      <c r="H27" s="387">
        <v>2413471</v>
      </c>
      <c r="I27" s="389">
        <v>2413471</v>
      </c>
      <c r="J27" s="197">
        <v>2592865.02</v>
      </c>
      <c r="K27" s="195">
        <v>2469370</v>
      </c>
      <c r="L27" s="387">
        <v>2617560</v>
      </c>
      <c r="M27" s="24"/>
      <c r="N27" s="24"/>
      <c r="O27" s="24"/>
      <c r="P27" s="24"/>
    </row>
    <row r="28" spans="1:16">
      <c r="A28" s="534" t="s">
        <v>543</v>
      </c>
      <c r="B28" s="441"/>
      <c r="C28" s="195">
        <v>0</v>
      </c>
      <c r="D28" s="195">
        <v>0</v>
      </c>
      <c r="E28" s="387">
        <v>0</v>
      </c>
      <c r="F28" s="388">
        <v>0</v>
      </c>
      <c r="G28" s="195">
        <v>0</v>
      </c>
      <c r="H28" s="387">
        <v>0</v>
      </c>
      <c r="I28" s="389">
        <v>0</v>
      </c>
      <c r="J28" s="197">
        <v>0</v>
      </c>
      <c r="K28" s="195">
        <v>0</v>
      </c>
      <c r="L28" s="387">
        <v>0</v>
      </c>
      <c r="M28" s="24"/>
      <c r="N28" s="24"/>
      <c r="O28" s="24"/>
      <c r="P28" s="24"/>
    </row>
    <row r="29" spans="1:16">
      <c r="A29" s="777" t="s">
        <v>534</v>
      </c>
      <c r="B29" s="441"/>
      <c r="C29" s="195">
        <v>0</v>
      </c>
      <c r="D29" s="195">
        <v>0</v>
      </c>
      <c r="E29" s="387">
        <v>0</v>
      </c>
      <c r="F29" s="388">
        <v>0</v>
      </c>
      <c r="G29" s="195">
        <v>0</v>
      </c>
      <c r="H29" s="387">
        <v>0</v>
      </c>
      <c r="I29" s="389">
        <v>0</v>
      </c>
      <c r="J29" s="197">
        <v>0</v>
      </c>
      <c r="K29" s="195">
        <v>0</v>
      </c>
      <c r="L29" s="387">
        <v>0</v>
      </c>
      <c r="M29" s="24"/>
      <c r="N29" s="24"/>
      <c r="O29" s="24"/>
      <c r="P29" s="24"/>
    </row>
    <row r="30" spans="1:16">
      <c r="A30" s="537" t="s">
        <v>544</v>
      </c>
      <c r="B30" s="441"/>
      <c r="C30" s="403">
        <v>1845573.98</v>
      </c>
      <c r="D30" s="403">
        <v>1996840.48</v>
      </c>
      <c r="E30" s="404">
        <v>2280786.84</v>
      </c>
      <c r="F30" s="405">
        <v>2329660</v>
      </c>
      <c r="G30" s="403">
        <v>2329660</v>
      </c>
      <c r="H30" s="404">
        <v>2413471</v>
      </c>
      <c r="I30" s="406">
        <v>2413471</v>
      </c>
      <c r="J30" s="407">
        <v>2592865.02</v>
      </c>
      <c r="K30" s="403">
        <v>2469370</v>
      </c>
      <c r="L30" s="404">
        <v>2617560</v>
      </c>
      <c r="M30" s="24"/>
      <c r="N30" s="24"/>
      <c r="O30" s="24"/>
      <c r="P30" s="24"/>
    </row>
    <row r="31" spans="1:16" ht="3" customHeight="1">
      <c r="A31" s="156"/>
      <c r="B31" s="441"/>
      <c r="C31" s="110"/>
      <c r="D31" s="110"/>
      <c r="E31" s="111"/>
      <c r="F31" s="112"/>
      <c r="G31" s="110"/>
      <c r="H31" s="111"/>
      <c r="I31" s="113"/>
      <c r="J31" s="223"/>
      <c r="K31" s="110"/>
      <c r="L31" s="111"/>
      <c r="M31" s="24"/>
      <c r="N31" s="24"/>
      <c r="O31" s="24"/>
      <c r="P31" s="24"/>
    </row>
    <row r="32" spans="1:16">
      <c r="A32" s="770" t="s">
        <v>545</v>
      </c>
      <c r="B32" s="441"/>
      <c r="C32" s="489"/>
      <c r="D32" s="489"/>
      <c r="E32" s="492"/>
      <c r="F32" s="491"/>
      <c r="G32" s="489"/>
      <c r="H32" s="492"/>
      <c r="I32" s="490"/>
      <c r="J32" s="792"/>
      <c r="K32" s="489"/>
      <c r="L32" s="492"/>
      <c r="M32" s="24"/>
      <c r="N32" s="24"/>
      <c r="O32" s="24"/>
      <c r="P32" s="24"/>
    </row>
    <row r="33" spans="1:16">
      <c r="A33" s="598" t="s">
        <v>546</v>
      </c>
      <c r="B33" s="441"/>
      <c r="C33" s="195">
        <v>0</v>
      </c>
      <c r="D33" s="195">
        <v>0</v>
      </c>
      <c r="E33" s="387">
        <v>0</v>
      </c>
      <c r="F33" s="388">
        <v>0</v>
      </c>
      <c r="G33" s="195">
        <v>0</v>
      </c>
      <c r="H33" s="387">
        <v>0</v>
      </c>
      <c r="I33" s="389">
        <v>0</v>
      </c>
      <c r="J33" s="197">
        <v>0</v>
      </c>
      <c r="K33" s="195">
        <v>0</v>
      </c>
      <c r="L33" s="387">
        <v>0</v>
      </c>
      <c r="M33" s="24"/>
      <c r="N33" s="24"/>
      <c r="O33" s="24"/>
      <c r="P33" s="24"/>
    </row>
    <row r="34" spans="1:16">
      <c r="A34" s="598" t="s">
        <v>547</v>
      </c>
      <c r="B34" s="441"/>
      <c r="C34" s="195">
        <v>0</v>
      </c>
      <c r="D34" s="195">
        <v>0</v>
      </c>
      <c r="E34" s="387">
        <v>0</v>
      </c>
      <c r="F34" s="388">
        <v>0</v>
      </c>
      <c r="G34" s="195">
        <v>0</v>
      </c>
      <c r="H34" s="387">
        <v>0</v>
      </c>
      <c r="I34" s="389">
        <v>0</v>
      </c>
      <c r="J34" s="197">
        <v>0</v>
      </c>
      <c r="K34" s="195">
        <v>0</v>
      </c>
      <c r="L34" s="387">
        <v>0</v>
      </c>
      <c r="M34" s="24"/>
      <c r="N34" s="24"/>
      <c r="O34" s="24"/>
      <c r="P34" s="24"/>
    </row>
    <row r="35" spans="1:16">
      <c r="A35" s="598" t="s">
        <v>239</v>
      </c>
      <c r="B35" s="441">
        <v>3</v>
      </c>
      <c r="C35" s="195">
        <v>1074552.8299999996</v>
      </c>
      <c r="D35" s="195">
        <v>11665846.659999998</v>
      </c>
      <c r="E35" s="387">
        <v>571931.04</v>
      </c>
      <c r="F35" s="388">
        <v>1356000</v>
      </c>
      <c r="G35" s="195">
        <v>637700</v>
      </c>
      <c r="H35" s="387">
        <v>508622</v>
      </c>
      <c r="I35" s="389">
        <v>508622</v>
      </c>
      <c r="J35" s="197">
        <v>516250</v>
      </c>
      <c r="K35" s="195">
        <v>311970</v>
      </c>
      <c r="L35" s="387">
        <v>314390</v>
      </c>
      <c r="M35" s="24"/>
      <c r="N35" s="24"/>
      <c r="O35" s="24"/>
      <c r="P35" s="24"/>
    </row>
    <row r="36" spans="1:16">
      <c r="A36" s="537" t="s">
        <v>548</v>
      </c>
      <c r="B36" s="441">
        <v>1</v>
      </c>
      <c r="C36" s="403">
        <v>1074552.8299999996</v>
      </c>
      <c r="D36" s="403">
        <v>11665846.659999998</v>
      </c>
      <c r="E36" s="404">
        <v>571931.04</v>
      </c>
      <c r="F36" s="405">
        <v>1356000</v>
      </c>
      <c r="G36" s="403">
        <v>637700</v>
      </c>
      <c r="H36" s="404">
        <v>508622</v>
      </c>
      <c r="I36" s="406">
        <v>508622</v>
      </c>
      <c r="J36" s="407">
        <v>516250</v>
      </c>
      <c r="K36" s="403">
        <v>311970</v>
      </c>
      <c r="L36" s="404">
        <v>314390</v>
      </c>
      <c r="M36" s="24"/>
      <c r="N36" s="24"/>
      <c r="O36" s="24"/>
      <c r="P36" s="24"/>
    </row>
    <row r="37" spans="1:16" ht="6" customHeight="1">
      <c r="A37" s="92"/>
      <c r="B37" s="441"/>
      <c r="C37" s="110"/>
      <c r="D37" s="110"/>
      <c r="E37" s="111"/>
      <c r="F37" s="112"/>
      <c r="G37" s="110"/>
      <c r="H37" s="111"/>
      <c r="I37" s="113"/>
      <c r="J37" s="223"/>
      <c r="K37" s="110"/>
      <c r="L37" s="111"/>
      <c r="M37" s="24"/>
      <c r="N37" s="24"/>
      <c r="O37" s="24"/>
      <c r="P37" s="24"/>
    </row>
    <row r="38" spans="1:16">
      <c r="A38" s="793" t="s">
        <v>549</v>
      </c>
      <c r="B38" s="794"/>
      <c r="C38" s="795"/>
      <c r="D38" s="795"/>
      <c r="E38" s="796"/>
      <c r="F38" s="797"/>
      <c r="G38" s="795"/>
      <c r="H38" s="796"/>
      <c r="I38" s="798"/>
      <c r="J38" s="799"/>
      <c r="K38" s="795"/>
      <c r="L38" s="796"/>
      <c r="M38" s="24"/>
      <c r="N38" s="24"/>
      <c r="O38" s="24"/>
      <c r="P38" s="24"/>
    </row>
    <row r="39" spans="1:16">
      <c r="A39" s="484" t="s">
        <v>242</v>
      </c>
      <c r="B39" s="441"/>
      <c r="C39" s="110"/>
      <c r="D39" s="110"/>
      <c r="E39" s="111"/>
      <c r="F39" s="112"/>
      <c r="G39" s="110"/>
      <c r="H39" s="111"/>
      <c r="I39" s="113"/>
      <c r="J39" s="223"/>
      <c r="K39" s="110"/>
      <c r="L39" s="111"/>
      <c r="M39" s="24"/>
      <c r="N39" s="24"/>
      <c r="O39" s="24"/>
      <c r="P39" s="24"/>
    </row>
    <row r="40" spans="1:16">
      <c r="A40" s="493" t="s">
        <v>550</v>
      </c>
      <c r="B40" s="434">
        <v>2</v>
      </c>
      <c r="C40" s="195">
        <v>7112942.7799999975</v>
      </c>
      <c r="D40" s="195">
        <v>7999670.1600000011</v>
      </c>
      <c r="E40" s="387">
        <v>9384205.629999999</v>
      </c>
      <c r="F40" s="197">
        <v>14231715</v>
      </c>
      <c r="G40" s="195">
        <v>13063825</v>
      </c>
      <c r="H40" s="387">
        <v>11873502</v>
      </c>
      <c r="I40" s="389">
        <v>11873502</v>
      </c>
      <c r="J40" s="197">
        <v>16457599.075199999</v>
      </c>
      <c r="K40" s="195">
        <v>14573886</v>
      </c>
      <c r="L40" s="387">
        <v>15409975</v>
      </c>
      <c r="M40" s="24"/>
      <c r="N40" s="24"/>
      <c r="O40" s="24"/>
      <c r="P40" s="24"/>
    </row>
    <row r="41" spans="1:16">
      <c r="A41" s="493" t="s">
        <v>551</v>
      </c>
      <c r="B41" s="441"/>
      <c r="C41" s="195">
        <v>1628275.21</v>
      </c>
      <c r="D41" s="195">
        <v>1716277.9900000002</v>
      </c>
      <c r="E41" s="387">
        <v>2153899.9699999997</v>
      </c>
      <c r="F41" s="197">
        <v>2632180</v>
      </c>
      <c r="G41" s="195">
        <v>3324435</v>
      </c>
      <c r="H41" s="387">
        <v>2386833</v>
      </c>
      <c r="I41" s="389">
        <v>2386833</v>
      </c>
      <c r="J41" s="197">
        <v>3698677.8768230085</v>
      </c>
      <c r="K41" s="195">
        <v>3195544</v>
      </c>
      <c r="L41" s="387">
        <v>3417995</v>
      </c>
      <c r="M41" s="24"/>
      <c r="N41" s="24"/>
      <c r="O41" s="24"/>
      <c r="P41" s="24"/>
    </row>
    <row r="42" spans="1:16">
      <c r="A42" s="493" t="s">
        <v>552</v>
      </c>
      <c r="B42" s="441"/>
      <c r="C42" s="195">
        <v>727792.58000000007</v>
      </c>
      <c r="D42" s="195">
        <v>725071.53</v>
      </c>
      <c r="E42" s="387">
        <v>732055.89000000013</v>
      </c>
      <c r="F42" s="197">
        <v>988425</v>
      </c>
      <c r="G42" s="195">
        <v>855105</v>
      </c>
      <c r="H42" s="387">
        <v>675430</v>
      </c>
      <c r="I42" s="389">
        <v>675430</v>
      </c>
      <c r="J42" s="197">
        <v>853788.53</v>
      </c>
      <c r="K42" s="195">
        <v>911100</v>
      </c>
      <c r="L42" s="387">
        <v>970955</v>
      </c>
      <c r="M42" s="24"/>
      <c r="N42" s="24"/>
      <c r="O42" s="24"/>
      <c r="P42" s="24"/>
    </row>
    <row r="43" spans="1:16">
      <c r="A43" s="493" t="s">
        <v>553</v>
      </c>
      <c r="B43" s="441"/>
      <c r="C43" s="195">
        <v>48877.5</v>
      </c>
      <c r="D43" s="195">
        <v>46878.1</v>
      </c>
      <c r="E43" s="387">
        <v>47963.79</v>
      </c>
      <c r="F43" s="197">
        <v>84890</v>
      </c>
      <c r="G43" s="195">
        <v>88610</v>
      </c>
      <c r="H43" s="387">
        <v>50466</v>
      </c>
      <c r="I43" s="389">
        <v>50466</v>
      </c>
      <c r="J43" s="197">
        <v>72540</v>
      </c>
      <c r="K43" s="195">
        <v>90865</v>
      </c>
      <c r="L43" s="387">
        <v>97195</v>
      </c>
      <c r="M43" s="24"/>
      <c r="N43" s="24"/>
      <c r="O43" s="24"/>
      <c r="P43" s="24"/>
    </row>
    <row r="44" spans="1:16">
      <c r="A44" s="493" t="s">
        <v>554</v>
      </c>
      <c r="B44" s="441"/>
      <c r="C44" s="195">
        <v>341624.86</v>
      </c>
      <c r="D44" s="195">
        <v>532322.35</v>
      </c>
      <c r="E44" s="387">
        <v>624856.85</v>
      </c>
      <c r="F44" s="197">
        <v>569500</v>
      </c>
      <c r="G44" s="195">
        <v>869500</v>
      </c>
      <c r="H44" s="387">
        <v>1027805</v>
      </c>
      <c r="I44" s="389">
        <v>1027805</v>
      </c>
      <c r="J44" s="197">
        <v>948500</v>
      </c>
      <c r="K44" s="195">
        <v>582600</v>
      </c>
      <c r="L44" s="387">
        <v>595700</v>
      </c>
      <c r="M44" s="24"/>
      <c r="N44" s="24"/>
      <c r="O44" s="24"/>
      <c r="P44" s="24"/>
    </row>
    <row r="45" spans="1:16">
      <c r="A45" s="493" t="s">
        <v>555</v>
      </c>
      <c r="B45" s="441"/>
      <c r="C45" s="195">
        <v>401380.66000000003</v>
      </c>
      <c r="D45" s="195">
        <v>421001.99</v>
      </c>
      <c r="E45" s="387">
        <v>505658.44000000006</v>
      </c>
      <c r="F45" s="197"/>
      <c r="G45" s="195">
        <v>830170</v>
      </c>
      <c r="H45" s="387">
        <v>670082</v>
      </c>
      <c r="I45" s="389">
        <v>670082</v>
      </c>
      <c r="J45" s="197">
        <v>1025740.0547999999</v>
      </c>
      <c r="K45" s="195">
        <v>906455</v>
      </c>
      <c r="L45" s="387">
        <v>969265</v>
      </c>
      <c r="M45" s="24"/>
      <c r="N45" s="24"/>
      <c r="O45" s="24"/>
      <c r="P45" s="24"/>
    </row>
    <row r="46" spans="1:16">
      <c r="A46" s="493" t="s">
        <v>556</v>
      </c>
      <c r="B46" s="441"/>
      <c r="C46" s="195">
        <v>0</v>
      </c>
      <c r="D46" s="195">
        <v>11323</v>
      </c>
      <c r="E46" s="387">
        <v>7981</v>
      </c>
      <c r="F46" s="197"/>
      <c r="G46" s="195">
        <v>0</v>
      </c>
      <c r="H46" s="387">
        <v>0</v>
      </c>
      <c r="I46" s="389">
        <v>0</v>
      </c>
      <c r="J46" s="197">
        <v>0</v>
      </c>
      <c r="K46" s="195">
        <v>0</v>
      </c>
      <c r="L46" s="387">
        <v>0</v>
      </c>
      <c r="M46" s="24"/>
      <c r="N46" s="24"/>
      <c r="O46" s="24"/>
      <c r="P46" s="24"/>
    </row>
    <row r="47" spans="1:16">
      <c r="A47" s="493" t="s">
        <v>557</v>
      </c>
      <c r="B47" s="441"/>
      <c r="C47" s="195">
        <v>315766.47000000003</v>
      </c>
      <c r="D47" s="195">
        <v>288865.59000000003</v>
      </c>
      <c r="E47" s="387">
        <v>43547.550000000017</v>
      </c>
      <c r="F47" s="197">
        <v>189000</v>
      </c>
      <c r="G47" s="195">
        <v>189000</v>
      </c>
      <c r="H47" s="387">
        <v>82904</v>
      </c>
      <c r="I47" s="389">
        <v>82904</v>
      </c>
      <c r="J47" s="197">
        <v>222000</v>
      </c>
      <c r="K47" s="195">
        <v>193000</v>
      </c>
      <c r="L47" s="387">
        <v>197000</v>
      </c>
      <c r="M47" s="24"/>
      <c r="N47" s="24"/>
      <c r="O47" s="24"/>
      <c r="P47" s="24"/>
    </row>
    <row r="48" spans="1:16">
      <c r="A48" s="493" t="s">
        <v>558</v>
      </c>
      <c r="B48" s="441">
        <v>4</v>
      </c>
      <c r="C48" s="195">
        <v>0</v>
      </c>
      <c r="D48" s="195">
        <v>74603</v>
      </c>
      <c r="E48" s="387">
        <v>79328</v>
      </c>
      <c r="F48" s="197"/>
      <c r="G48" s="195">
        <v>0</v>
      </c>
      <c r="H48" s="387">
        <v>0</v>
      </c>
      <c r="I48" s="389">
        <v>0</v>
      </c>
      <c r="J48" s="197">
        <v>0</v>
      </c>
      <c r="K48" s="195">
        <v>0</v>
      </c>
      <c r="L48" s="387">
        <v>0</v>
      </c>
      <c r="M48" s="24"/>
      <c r="N48" s="24"/>
      <c r="O48" s="24"/>
      <c r="P48" s="24"/>
    </row>
    <row r="49" spans="1:16">
      <c r="A49" s="800" t="s">
        <v>559</v>
      </c>
      <c r="B49" s="441">
        <v>5</v>
      </c>
      <c r="C49" s="217">
        <v>10576660.059999999</v>
      </c>
      <c r="D49" s="217">
        <v>11816013.710000001</v>
      </c>
      <c r="E49" s="504">
        <v>13579497.119999997</v>
      </c>
      <c r="F49" s="503">
        <v>18695710</v>
      </c>
      <c r="G49" s="217">
        <v>19220645</v>
      </c>
      <c r="H49" s="504">
        <v>16767022</v>
      </c>
      <c r="I49" s="502">
        <v>16767022</v>
      </c>
      <c r="J49" s="219">
        <v>23278845.536823008</v>
      </c>
      <c r="K49" s="217">
        <v>20453450</v>
      </c>
      <c r="L49" s="504">
        <v>21658085</v>
      </c>
      <c r="M49" s="24"/>
      <c r="N49" s="24"/>
      <c r="O49" s="24"/>
      <c r="P49" s="24"/>
    </row>
    <row r="50" spans="1:16">
      <c r="A50" s="801" t="s">
        <v>560</v>
      </c>
      <c r="B50" s="441"/>
      <c r="C50" s="195">
        <v>0</v>
      </c>
      <c r="D50" s="195">
        <v>0</v>
      </c>
      <c r="E50" s="387">
        <v>0</v>
      </c>
      <c r="F50" s="388"/>
      <c r="G50" s="195"/>
      <c r="H50" s="387"/>
      <c r="I50" s="389"/>
      <c r="J50" s="197"/>
      <c r="K50" s="195"/>
      <c r="L50" s="387"/>
      <c r="M50" s="24"/>
      <c r="N50" s="24"/>
      <c r="O50" s="24"/>
      <c r="P50" s="24"/>
    </row>
    <row r="51" spans="1:16">
      <c r="A51" s="120" t="s">
        <v>561</v>
      </c>
      <c r="B51" s="441">
        <v>1</v>
      </c>
      <c r="C51" s="217">
        <v>10576660.059999999</v>
      </c>
      <c r="D51" s="217">
        <v>11816013.710000001</v>
      </c>
      <c r="E51" s="504">
        <v>13579497.119999997</v>
      </c>
      <c r="F51" s="503">
        <v>18695710</v>
      </c>
      <c r="G51" s="217">
        <v>19220645</v>
      </c>
      <c r="H51" s="504">
        <v>16767022</v>
      </c>
      <c r="I51" s="502">
        <v>16767022</v>
      </c>
      <c r="J51" s="219">
        <v>23278845.536823008</v>
      </c>
      <c r="K51" s="217">
        <v>20453450</v>
      </c>
      <c r="L51" s="504">
        <v>21658085</v>
      </c>
      <c r="M51" s="24"/>
      <c r="N51" s="24"/>
      <c r="O51" s="24"/>
      <c r="P51" s="24"/>
    </row>
    <row r="52" spans="1:16" ht="5.25" customHeight="1">
      <c r="A52" s="92"/>
      <c r="B52" s="441"/>
      <c r="C52" s="110"/>
      <c r="D52" s="110"/>
      <c r="E52" s="111"/>
      <c r="F52" s="112"/>
      <c r="G52" s="110"/>
      <c r="H52" s="111"/>
      <c r="I52" s="113"/>
      <c r="J52" s="223"/>
      <c r="K52" s="110"/>
      <c r="L52" s="111"/>
      <c r="M52" s="24"/>
      <c r="N52" s="24"/>
      <c r="O52" s="24"/>
      <c r="P52" s="24"/>
    </row>
    <row r="53" spans="1:16">
      <c r="A53" s="484" t="s">
        <v>249</v>
      </c>
      <c r="B53" s="441"/>
      <c r="C53" s="457"/>
      <c r="D53" s="457"/>
      <c r="E53" s="458"/>
      <c r="F53" s="459"/>
      <c r="G53" s="457"/>
      <c r="H53" s="458"/>
      <c r="I53" s="460"/>
      <c r="J53" s="461"/>
      <c r="K53" s="457"/>
      <c r="L53" s="458"/>
      <c r="M53" s="24"/>
      <c r="N53" s="24"/>
      <c r="O53" s="24"/>
      <c r="P53" s="24"/>
    </row>
    <row r="54" spans="1:16">
      <c r="A54" s="802" t="s">
        <v>562</v>
      </c>
      <c r="B54" s="441"/>
      <c r="C54" s="195"/>
      <c r="D54" s="195"/>
      <c r="E54" s="387"/>
      <c r="F54" s="388"/>
      <c r="G54" s="195"/>
      <c r="H54" s="387"/>
      <c r="I54" s="389"/>
      <c r="J54" s="197"/>
      <c r="K54" s="195"/>
      <c r="L54" s="387"/>
      <c r="M54" s="24"/>
      <c r="N54" s="24"/>
      <c r="O54" s="24"/>
      <c r="P54" s="24"/>
    </row>
    <row r="55" spans="1:16">
      <c r="A55" s="802"/>
      <c r="B55" s="441"/>
      <c r="C55" s="195"/>
      <c r="D55" s="195"/>
      <c r="E55" s="387"/>
      <c r="F55" s="388"/>
      <c r="G55" s="195"/>
      <c r="H55" s="387"/>
      <c r="I55" s="389"/>
      <c r="J55" s="197"/>
      <c r="K55" s="195"/>
      <c r="L55" s="387"/>
      <c r="M55" s="24"/>
      <c r="N55" s="24"/>
      <c r="O55" s="24"/>
      <c r="P55" s="24"/>
    </row>
    <row r="56" spans="1:16">
      <c r="A56" s="802"/>
      <c r="B56" s="441"/>
      <c r="C56" s="195"/>
      <c r="D56" s="195"/>
      <c r="E56" s="387"/>
      <c r="F56" s="388"/>
      <c r="G56" s="195"/>
      <c r="H56" s="387"/>
      <c r="I56" s="389"/>
      <c r="J56" s="197"/>
      <c r="K56" s="195"/>
      <c r="L56" s="387"/>
      <c r="M56" s="24"/>
      <c r="N56" s="24"/>
      <c r="O56" s="24"/>
      <c r="P56" s="24"/>
    </row>
    <row r="57" spans="1:16">
      <c r="A57" s="802"/>
      <c r="B57" s="441"/>
      <c r="C57" s="195"/>
      <c r="D57" s="195"/>
      <c r="E57" s="387"/>
      <c r="F57" s="388"/>
      <c r="G57" s="195"/>
      <c r="H57" s="387"/>
      <c r="I57" s="389"/>
      <c r="J57" s="197"/>
      <c r="K57" s="195"/>
      <c r="L57" s="387"/>
      <c r="M57" s="24"/>
      <c r="N57" s="24"/>
      <c r="O57" s="24"/>
      <c r="P57" s="24"/>
    </row>
    <row r="58" spans="1:16">
      <c r="A58" s="802"/>
      <c r="B58" s="441"/>
      <c r="C58" s="195"/>
      <c r="D58" s="195"/>
      <c r="E58" s="387"/>
      <c r="F58" s="388"/>
      <c r="G58" s="195"/>
      <c r="H58" s="387"/>
      <c r="I58" s="389"/>
      <c r="J58" s="197"/>
      <c r="K58" s="195"/>
      <c r="L58" s="387"/>
      <c r="M58" s="24"/>
      <c r="N58" s="24"/>
      <c r="O58" s="24"/>
      <c r="P58" s="24"/>
    </row>
    <row r="59" spans="1:16">
      <c r="A59" s="802"/>
      <c r="B59" s="441"/>
      <c r="C59" s="195"/>
      <c r="D59" s="195"/>
      <c r="E59" s="387"/>
      <c r="F59" s="388"/>
      <c r="G59" s="195"/>
      <c r="H59" s="387"/>
      <c r="I59" s="389"/>
      <c r="J59" s="197"/>
      <c r="K59" s="195"/>
      <c r="L59" s="387"/>
      <c r="M59" s="24"/>
      <c r="N59" s="24"/>
      <c r="O59" s="24"/>
      <c r="P59" s="24"/>
    </row>
    <row r="60" spans="1:16">
      <c r="A60" s="120" t="s">
        <v>563</v>
      </c>
      <c r="B60" s="441"/>
      <c r="C60" s="403">
        <v>0</v>
      </c>
      <c r="D60" s="403">
        <v>0</v>
      </c>
      <c r="E60" s="404">
        <v>0</v>
      </c>
      <c r="F60" s="405">
        <v>0</v>
      </c>
      <c r="G60" s="403">
        <v>0</v>
      </c>
      <c r="H60" s="404">
        <v>0</v>
      </c>
      <c r="I60" s="406">
        <v>0</v>
      </c>
      <c r="J60" s="407">
        <v>0</v>
      </c>
      <c r="K60" s="403">
        <v>0</v>
      </c>
      <c r="L60" s="404">
        <v>0</v>
      </c>
      <c r="M60" s="24"/>
      <c r="N60" s="24"/>
      <c r="O60" s="24"/>
      <c r="P60" s="24"/>
    </row>
    <row r="61" spans="1:16">
      <c r="A61" s="92"/>
      <c r="B61" s="441"/>
      <c r="C61" s="110"/>
      <c r="D61" s="110"/>
      <c r="E61" s="111"/>
      <c r="F61" s="112"/>
      <c r="G61" s="110"/>
      <c r="H61" s="111"/>
      <c r="I61" s="113"/>
      <c r="J61" s="223"/>
      <c r="K61" s="110"/>
      <c r="L61" s="111"/>
      <c r="M61" s="24"/>
      <c r="N61" s="24"/>
      <c r="O61" s="24"/>
      <c r="P61" s="24"/>
    </row>
    <row r="62" spans="1:16">
      <c r="A62" s="484" t="s">
        <v>25</v>
      </c>
      <c r="B62" s="441"/>
      <c r="C62" s="110"/>
      <c r="D62" s="110"/>
      <c r="E62" s="111"/>
      <c r="F62" s="112"/>
      <c r="G62" s="110"/>
      <c r="H62" s="111"/>
      <c r="I62" s="113"/>
      <c r="J62" s="223"/>
      <c r="K62" s="110"/>
      <c r="L62" s="111"/>
      <c r="M62" s="24"/>
      <c r="N62" s="24"/>
      <c r="O62" s="24"/>
      <c r="P62" s="24"/>
    </row>
    <row r="63" spans="1:16">
      <c r="A63" s="598" t="s">
        <v>564</v>
      </c>
      <c r="B63" s="441"/>
      <c r="C63" s="195">
        <v>0</v>
      </c>
      <c r="D63" s="195">
        <v>4025720.9765738035</v>
      </c>
      <c r="E63" s="387">
        <v>4524935.8346276861</v>
      </c>
      <c r="F63" s="388">
        <v>204800</v>
      </c>
      <c r="G63" s="195">
        <v>221400</v>
      </c>
      <c r="H63" s="387">
        <v>24798</v>
      </c>
      <c r="I63" s="389">
        <v>24798</v>
      </c>
      <c r="J63" s="197">
        <v>5357533.0649144258</v>
      </c>
      <c r="K63" s="195">
        <v>222400</v>
      </c>
      <c r="L63" s="387">
        <v>208400</v>
      </c>
      <c r="M63" s="24"/>
      <c r="N63" s="24"/>
      <c r="O63" s="24"/>
      <c r="P63" s="24"/>
    </row>
    <row r="64" spans="1:16">
      <c r="A64" s="598" t="s">
        <v>565</v>
      </c>
      <c r="B64" s="441"/>
      <c r="C64" s="195">
        <v>0</v>
      </c>
      <c r="D64" s="195">
        <v>0</v>
      </c>
      <c r="E64" s="387">
        <v>0</v>
      </c>
      <c r="F64" s="388">
        <v>0</v>
      </c>
      <c r="G64" s="195">
        <v>0</v>
      </c>
      <c r="H64" s="387">
        <v>0</v>
      </c>
      <c r="I64" s="389">
        <v>0</v>
      </c>
      <c r="J64" s="197">
        <v>0</v>
      </c>
      <c r="K64" s="195">
        <v>0</v>
      </c>
      <c r="L64" s="387">
        <v>0</v>
      </c>
      <c r="M64" s="24"/>
      <c r="N64" s="24"/>
      <c r="O64" s="24"/>
      <c r="P64" s="24"/>
    </row>
    <row r="65" spans="1:16">
      <c r="A65" s="598" t="s">
        <v>566</v>
      </c>
      <c r="B65" s="441"/>
      <c r="C65" s="195">
        <v>0</v>
      </c>
      <c r="D65" s="195">
        <v>0</v>
      </c>
      <c r="E65" s="387">
        <v>0</v>
      </c>
      <c r="F65" s="388">
        <v>0</v>
      </c>
      <c r="G65" s="195">
        <v>0</v>
      </c>
      <c r="H65" s="387">
        <v>0</v>
      </c>
      <c r="I65" s="389">
        <v>0</v>
      </c>
      <c r="J65" s="197">
        <v>0</v>
      </c>
      <c r="K65" s="195">
        <v>0</v>
      </c>
      <c r="L65" s="387">
        <v>0</v>
      </c>
      <c r="M65" s="24"/>
      <c r="N65" s="24"/>
      <c r="O65" s="24"/>
      <c r="P65" s="24"/>
    </row>
    <row r="66" spans="1:16">
      <c r="A66" s="120" t="s">
        <v>567</v>
      </c>
      <c r="B66" s="441">
        <v>1</v>
      </c>
      <c r="C66" s="403">
        <v>0</v>
      </c>
      <c r="D66" s="403">
        <v>4025720.9765738035</v>
      </c>
      <c r="E66" s="404">
        <v>4524935.8346276861</v>
      </c>
      <c r="F66" s="405">
        <v>204800</v>
      </c>
      <c r="G66" s="403">
        <v>221400</v>
      </c>
      <c r="H66" s="404">
        <v>24798</v>
      </c>
      <c r="I66" s="406">
        <v>24798</v>
      </c>
      <c r="J66" s="407">
        <v>5357533.0649144258</v>
      </c>
      <c r="K66" s="403">
        <v>222400</v>
      </c>
      <c r="L66" s="404">
        <v>208400</v>
      </c>
      <c r="M66" s="24"/>
      <c r="N66" s="24"/>
      <c r="O66" s="24"/>
      <c r="P66" s="24"/>
    </row>
    <row r="67" spans="1:16" ht="5.25" customHeight="1">
      <c r="A67" s="120"/>
      <c r="B67" s="441"/>
      <c r="C67" s="121"/>
      <c r="D67" s="121"/>
      <c r="E67" s="122"/>
      <c r="F67" s="123"/>
      <c r="G67" s="121"/>
      <c r="H67" s="122"/>
      <c r="I67" s="124"/>
      <c r="J67" s="408"/>
      <c r="K67" s="121"/>
      <c r="L67" s="122"/>
      <c r="M67" s="24"/>
      <c r="N67" s="24"/>
      <c r="O67" s="24"/>
      <c r="P67" s="24"/>
    </row>
    <row r="68" spans="1:16">
      <c r="A68" s="484" t="s">
        <v>244</v>
      </c>
      <c r="B68" s="441"/>
      <c r="C68" s="121"/>
      <c r="D68" s="121"/>
      <c r="E68" s="122"/>
      <c r="F68" s="123"/>
      <c r="G68" s="121"/>
      <c r="H68" s="122"/>
      <c r="I68" s="124"/>
      <c r="J68" s="408"/>
      <c r="K68" s="121"/>
      <c r="L68" s="122"/>
      <c r="M68" s="24"/>
      <c r="N68" s="24"/>
      <c r="O68" s="24"/>
      <c r="P68" s="24"/>
    </row>
    <row r="69" spans="1:16">
      <c r="A69" s="493" t="s">
        <v>90</v>
      </c>
      <c r="B69" s="441"/>
      <c r="C69" s="195">
        <v>2804715</v>
      </c>
      <c r="D69" s="195">
        <v>3920739.63</v>
      </c>
      <c r="E69" s="387">
        <v>5554012.0899999999</v>
      </c>
      <c r="F69" s="388">
        <v>7129415</v>
      </c>
      <c r="G69" s="195">
        <v>8000000</v>
      </c>
      <c r="H69" s="387">
        <v>8090054</v>
      </c>
      <c r="I69" s="389">
        <v>8090054</v>
      </c>
      <c r="J69" s="197">
        <v>8000000</v>
      </c>
      <c r="K69" s="195">
        <v>8834005</v>
      </c>
      <c r="L69" s="387">
        <v>10967285</v>
      </c>
      <c r="M69" s="24"/>
      <c r="N69" s="24"/>
      <c r="O69" s="24"/>
      <c r="P69" s="24"/>
    </row>
    <row r="70" spans="1:16">
      <c r="A70" s="493" t="s">
        <v>91</v>
      </c>
      <c r="B70" s="441"/>
      <c r="C70" s="195">
        <v>355439.76</v>
      </c>
      <c r="D70" s="195">
        <v>423948.81</v>
      </c>
      <c r="E70" s="387">
        <v>431952.34</v>
      </c>
      <c r="F70" s="388">
        <v>456100</v>
      </c>
      <c r="G70" s="195">
        <v>456100</v>
      </c>
      <c r="H70" s="387">
        <v>382872</v>
      </c>
      <c r="I70" s="389">
        <v>382872</v>
      </c>
      <c r="J70" s="197">
        <v>450000</v>
      </c>
      <c r="K70" s="195">
        <v>483465</v>
      </c>
      <c r="L70" s="387">
        <v>512475</v>
      </c>
      <c r="M70" s="24"/>
      <c r="N70" s="24"/>
      <c r="O70" s="24"/>
      <c r="P70" s="24"/>
    </row>
    <row r="71" spans="1:16">
      <c r="A71" s="120" t="s">
        <v>568</v>
      </c>
      <c r="B71" s="441">
        <v>1</v>
      </c>
      <c r="C71" s="403">
        <v>3160154.76</v>
      </c>
      <c r="D71" s="403">
        <v>4344688.4399999995</v>
      </c>
      <c r="E71" s="404">
        <v>5985964.4299999997</v>
      </c>
      <c r="F71" s="405">
        <v>7585515</v>
      </c>
      <c r="G71" s="403">
        <v>8456100</v>
      </c>
      <c r="H71" s="404">
        <v>8472926</v>
      </c>
      <c r="I71" s="406">
        <v>8472926</v>
      </c>
      <c r="J71" s="407">
        <v>8450000</v>
      </c>
      <c r="K71" s="403">
        <v>9317470</v>
      </c>
      <c r="L71" s="404">
        <v>11479760</v>
      </c>
      <c r="M71" s="24"/>
      <c r="N71" s="24"/>
      <c r="O71" s="24"/>
      <c r="P71" s="24"/>
    </row>
    <row r="72" spans="1:16" ht="3.75" customHeight="1">
      <c r="A72" s="120"/>
      <c r="B72" s="441"/>
      <c r="C72" s="121"/>
      <c r="D72" s="121"/>
      <c r="E72" s="122"/>
      <c r="F72" s="123"/>
      <c r="G72" s="121"/>
      <c r="H72" s="122"/>
      <c r="I72" s="124"/>
      <c r="J72" s="408"/>
      <c r="K72" s="121"/>
      <c r="L72" s="122"/>
      <c r="M72" s="24"/>
      <c r="N72" s="24"/>
      <c r="O72" s="24"/>
      <c r="P72" s="24"/>
    </row>
    <row r="73" spans="1:16">
      <c r="A73" s="484" t="s">
        <v>246</v>
      </c>
      <c r="B73" s="441"/>
      <c r="C73" s="110"/>
      <c r="D73" s="110"/>
      <c r="E73" s="111"/>
      <c r="F73" s="112"/>
      <c r="G73" s="110"/>
      <c r="H73" s="111"/>
      <c r="I73" s="113"/>
      <c r="J73" s="223"/>
      <c r="K73" s="110"/>
      <c r="L73" s="111"/>
      <c r="M73" s="24"/>
      <c r="N73" s="24"/>
      <c r="O73" s="24"/>
      <c r="P73" s="24"/>
    </row>
    <row r="74" spans="1:16">
      <c r="A74" s="802" t="s">
        <v>569</v>
      </c>
      <c r="B74" s="441"/>
      <c r="C74" s="195">
        <v>0</v>
      </c>
      <c r="D74" s="195">
        <v>0</v>
      </c>
      <c r="E74" s="387">
        <v>0</v>
      </c>
      <c r="F74" s="388">
        <v>0</v>
      </c>
      <c r="G74" s="195">
        <v>0</v>
      </c>
      <c r="H74" s="387">
        <v>0</v>
      </c>
      <c r="I74" s="389">
        <v>0</v>
      </c>
      <c r="J74" s="197">
        <v>0</v>
      </c>
      <c r="K74" s="195">
        <v>0</v>
      </c>
      <c r="L74" s="387">
        <v>0</v>
      </c>
      <c r="M74" s="24"/>
      <c r="N74" s="24"/>
      <c r="O74" s="24"/>
      <c r="P74" s="24"/>
    </row>
    <row r="75" spans="1:16">
      <c r="A75" s="803" t="s">
        <v>570</v>
      </c>
      <c r="B75" s="441"/>
      <c r="C75" s="195">
        <v>0</v>
      </c>
      <c r="D75" s="195">
        <v>0</v>
      </c>
      <c r="E75" s="387">
        <v>0</v>
      </c>
      <c r="F75" s="388">
        <v>40000</v>
      </c>
      <c r="G75" s="195">
        <v>0</v>
      </c>
      <c r="H75" s="387">
        <v>0</v>
      </c>
      <c r="I75" s="389">
        <v>0</v>
      </c>
      <c r="J75" s="197">
        <v>0</v>
      </c>
      <c r="K75" s="195">
        <v>0</v>
      </c>
      <c r="L75" s="387">
        <v>0</v>
      </c>
      <c r="M75" s="24"/>
      <c r="N75" s="24"/>
      <c r="O75" s="24"/>
      <c r="P75" s="24"/>
    </row>
    <row r="76" spans="1:16">
      <c r="A76" s="802" t="s">
        <v>571</v>
      </c>
      <c r="B76" s="441"/>
      <c r="C76" s="195">
        <v>0</v>
      </c>
      <c r="D76" s="195">
        <v>0</v>
      </c>
      <c r="E76" s="387">
        <v>0</v>
      </c>
      <c r="F76" s="388">
        <v>50000</v>
      </c>
      <c r="G76" s="195">
        <v>0</v>
      </c>
      <c r="H76" s="387">
        <v>0</v>
      </c>
      <c r="I76" s="389">
        <v>0</v>
      </c>
      <c r="J76" s="197">
        <v>0</v>
      </c>
      <c r="K76" s="195">
        <v>0</v>
      </c>
      <c r="L76" s="387">
        <v>0</v>
      </c>
      <c r="M76" s="24"/>
      <c r="N76" s="24"/>
      <c r="O76" s="24"/>
      <c r="P76" s="24"/>
    </row>
    <row r="77" spans="1:16">
      <c r="A77" s="802" t="s">
        <v>91</v>
      </c>
      <c r="B77" s="441"/>
      <c r="C77" s="195">
        <v>0</v>
      </c>
      <c r="D77" s="195">
        <v>0</v>
      </c>
      <c r="E77" s="387">
        <v>0</v>
      </c>
      <c r="F77" s="388">
        <v>0</v>
      </c>
      <c r="G77" s="195">
        <v>0</v>
      </c>
      <c r="H77" s="387">
        <v>0</v>
      </c>
      <c r="I77" s="389">
        <v>0</v>
      </c>
      <c r="J77" s="197">
        <v>0</v>
      </c>
      <c r="K77" s="195">
        <v>0</v>
      </c>
      <c r="L77" s="387">
        <v>0</v>
      </c>
      <c r="M77" s="24"/>
      <c r="N77" s="24"/>
      <c r="O77" s="24"/>
      <c r="P77" s="24"/>
    </row>
    <row r="78" spans="1:16">
      <c r="A78" s="804" t="s">
        <v>559</v>
      </c>
      <c r="B78" s="441">
        <v>1</v>
      </c>
      <c r="C78" s="403">
        <v>0</v>
      </c>
      <c r="D78" s="403">
        <v>0</v>
      </c>
      <c r="E78" s="404">
        <v>0</v>
      </c>
      <c r="F78" s="405">
        <v>90000</v>
      </c>
      <c r="G78" s="403">
        <v>0</v>
      </c>
      <c r="H78" s="404">
        <v>0</v>
      </c>
      <c r="I78" s="406">
        <v>0</v>
      </c>
      <c r="J78" s="407">
        <v>0</v>
      </c>
      <c r="K78" s="403">
        <v>0</v>
      </c>
      <c r="L78" s="404">
        <v>0</v>
      </c>
      <c r="M78" s="24"/>
      <c r="N78" s="24"/>
      <c r="O78" s="24"/>
      <c r="P78" s="24"/>
    </row>
    <row r="79" spans="1:16">
      <c r="A79" s="537" t="s">
        <v>572</v>
      </c>
      <c r="B79" s="441"/>
      <c r="C79" s="121"/>
      <c r="D79" s="121"/>
      <c r="E79" s="122"/>
      <c r="F79" s="123"/>
      <c r="G79" s="121"/>
      <c r="H79" s="122"/>
      <c r="I79" s="124"/>
      <c r="J79" s="408"/>
      <c r="K79" s="121"/>
      <c r="L79" s="122"/>
      <c r="M79" s="24"/>
      <c r="N79" s="24"/>
      <c r="O79" s="24"/>
      <c r="P79" s="24"/>
    </row>
    <row r="80" spans="1:16">
      <c r="A80" s="533" t="s">
        <v>90</v>
      </c>
      <c r="B80" s="441"/>
      <c r="C80" s="524">
        <v>0</v>
      </c>
      <c r="D80" s="524">
        <v>0</v>
      </c>
      <c r="E80" s="525">
        <v>0</v>
      </c>
      <c r="F80" s="526">
        <v>0</v>
      </c>
      <c r="G80" s="524">
        <v>0</v>
      </c>
      <c r="H80" s="525">
        <v>0</v>
      </c>
      <c r="I80" s="527">
        <v>0</v>
      </c>
      <c r="J80" s="604">
        <v>0</v>
      </c>
      <c r="K80" s="524">
        <v>0</v>
      </c>
      <c r="L80" s="525">
        <v>0</v>
      </c>
      <c r="M80" s="24"/>
      <c r="N80" s="24"/>
      <c r="O80" s="24"/>
      <c r="P80" s="24"/>
    </row>
    <row r="81" spans="1:16">
      <c r="A81" s="533" t="s">
        <v>91</v>
      </c>
      <c r="B81" s="441"/>
      <c r="C81" s="524">
        <v>0</v>
      </c>
      <c r="D81" s="524">
        <v>0</v>
      </c>
      <c r="E81" s="525">
        <v>0</v>
      </c>
      <c r="F81" s="526">
        <v>0</v>
      </c>
      <c r="G81" s="524">
        <v>0</v>
      </c>
      <c r="H81" s="525">
        <v>0</v>
      </c>
      <c r="I81" s="527">
        <v>0</v>
      </c>
      <c r="J81" s="604">
        <v>0</v>
      </c>
      <c r="K81" s="524">
        <v>0</v>
      </c>
      <c r="L81" s="525">
        <v>0</v>
      </c>
      <c r="M81" s="24"/>
      <c r="N81" s="24"/>
      <c r="O81" s="24"/>
      <c r="P81" s="24"/>
    </row>
    <row r="82" spans="1:16">
      <c r="A82" s="533" t="s">
        <v>516</v>
      </c>
      <c r="B82" s="441"/>
      <c r="C82" s="524">
        <v>0</v>
      </c>
      <c r="D82" s="524">
        <v>0</v>
      </c>
      <c r="E82" s="525">
        <v>0</v>
      </c>
      <c r="F82" s="526">
        <v>0</v>
      </c>
      <c r="G82" s="524">
        <v>0</v>
      </c>
      <c r="H82" s="525">
        <v>0</v>
      </c>
      <c r="I82" s="527">
        <v>0</v>
      </c>
      <c r="J82" s="604">
        <v>0</v>
      </c>
      <c r="K82" s="524">
        <v>0</v>
      </c>
      <c r="L82" s="525">
        <v>0</v>
      </c>
      <c r="M82" s="24"/>
      <c r="N82" s="24"/>
      <c r="O82" s="24"/>
      <c r="P82" s="24"/>
    </row>
    <row r="83" spans="1:16">
      <c r="A83" s="533" t="s">
        <v>94</v>
      </c>
      <c r="B83" s="441"/>
      <c r="C83" s="524">
        <v>0</v>
      </c>
      <c r="D83" s="524">
        <v>0</v>
      </c>
      <c r="E83" s="525">
        <v>0</v>
      </c>
      <c r="F83" s="526">
        <v>0</v>
      </c>
      <c r="G83" s="524">
        <v>0</v>
      </c>
      <c r="H83" s="525">
        <v>0</v>
      </c>
      <c r="I83" s="527">
        <v>0</v>
      </c>
      <c r="J83" s="604">
        <v>0</v>
      </c>
      <c r="K83" s="524">
        <v>0</v>
      </c>
      <c r="L83" s="525">
        <v>0</v>
      </c>
      <c r="M83" s="24"/>
      <c r="N83" s="24"/>
      <c r="O83" s="24"/>
      <c r="P83" s="24"/>
    </row>
    <row r="84" spans="1:16">
      <c r="A84" s="805" t="s">
        <v>573</v>
      </c>
      <c r="B84" s="441"/>
      <c r="C84" s="403">
        <v>0</v>
      </c>
      <c r="D84" s="403">
        <v>0</v>
      </c>
      <c r="E84" s="404">
        <v>0</v>
      </c>
      <c r="F84" s="405">
        <v>90000</v>
      </c>
      <c r="G84" s="403">
        <v>0</v>
      </c>
      <c r="H84" s="404">
        <v>0</v>
      </c>
      <c r="I84" s="406">
        <v>0</v>
      </c>
      <c r="J84" s="407">
        <v>0</v>
      </c>
      <c r="K84" s="403">
        <v>0</v>
      </c>
      <c r="L84" s="404">
        <v>0</v>
      </c>
      <c r="M84" s="24"/>
      <c r="N84" s="24"/>
      <c r="O84" s="24"/>
      <c r="P84" s="24"/>
    </row>
    <row r="85" spans="1:16" ht="4.5" customHeight="1">
      <c r="A85" s="92"/>
      <c r="B85" s="441"/>
      <c r="C85" s="110"/>
      <c r="D85" s="110"/>
      <c r="E85" s="111"/>
      <c r="F85" s="112"/>
      <c r="G85" s="110"/>
      <c r="H85" s="111"/>
      <c r="I85" s="113"/>
      <c r="J85" s="223"/>
      <c r="K85" s="110"/>
      <c r="L85" s="111"/>
      <c r="M85" s="24"/>
      <c r="N85" s="24"/>
      <c r="O85" s="24"/>
      <c r="P85" s="24"/>
    </row>
    <row r="86" spans="1:16">
      <c r="A86" s="484" t="s">
        <v>574</v>
      </c>
      <c r="B86" s="454"/>
      <c r="C86" s="110"/>
      <c r="D86" s="110"/>
      <c r="E86" s="111"/>
      <c r="F86" s="112"/>
      <c r="G86" s="110"/>
      <c r="H86" s="111"/>
      <c r="I86" s="113"/>
      <c r="J86" s="223"/>
      <c r="K86" s="110"/>
      <c r="L86" s="111"/>
      <c r="M86" s="24"/>
      <c r="N86" s="24"/>
      <c r="O86" s="24"/>
      <c r="P86" s="24"/>
    </row>
    <row r="87" spans="1:16">
      <c r="A87" s="598" t="s">
        <v>575</v>
      </c>
      <c r="B87" s="441"/>
      <c r="C87" s="195">
        <v>0</v>
      </c>
      <c r="D87" s="195">
        <v>0</v>
      </c>
      <c r="E87" s="195">
        <v>0</v>
      </c>
      <c r="F87" s="388"/>
      <c r="G87" s="195">
        <v>0</v>
      </c>
      <c r="H87" s="387">
        <v>0</v>
      </c>
      <c r="I87" s="389">
        <v>0</v>
      </c>
      <c r="J87" s="197">
        <v>0</v>
      </c>
      <c r="K87" s="195">
        <v>0</v>
      </c>
      <c r="L87" s="387">
        <v>0</v>
      </c>
      <c r="M87" s="24"/>
      <c r="N87" s="24"/>
      <c r="O87" s="24"/>
      <c r="P87" s="24"/>
    </row>
    <row r="88" spans="1:16">
      <c r="A88" s="598" t="s">
        <v>576</v>
      </c>
      <c r="B88" s="441"/>
      <c r="C88" s="195">
        <v>0</v>
      </c>
      <c r="D88" s="195">
        <v>0</v>
      </c>
      <c r="E88" s="195">
        <v>0</v>
      </c>
      <c r="F88" s="388"/>
      <c r="G88" s="195">
        <v>0</v>
      </c>
      <c r="H88" s="387">
        <v>0</v>
      </c>
      <c r="I88" s="389">
        <v>0</v>
      </c>
      <c r="J88" s="197">
        <v>0</v>
      </c>
      <c r="K88" s="195">
        <v>0</v>
      </c>
      <c r="L88" s="387">
        <v>0</v>
      </c>
      <c r="M88" s="24"/>
      <c r="N88" s="24"/>
      <c r="O88" s="24"/>
      <c r="P88" s="24"/>
    </row>
    <row r="89" spans="1:16">
      <c r="A89" s="493" t="s">
        <v>577</v>
      </c>
      <c r="B89" s="441">
        <v>3</v>
      </c>
      <c r="C89" s="195">
        <v>546492.46000000008</v>
      </c>
      <c r="D89" s="195">
        <v>407278.1</v>
      </c>
      <c r="E89" s="195">
        <v>654374.21000000008</v>
      </c>
      <c r="F89" s="388">
        <v>1117000</v>
      </c>
      <c r="G89" s="195">
        <v>2309250</v>
      </c>
      <c r="H89" s="387">
        <v>1415459</v>
      </c>
      <c r="I89" s="389">
        <v>1415459</v>
      </c>
      <c r="J89" s="197">
        <v>2615000</v>
      </c>
      <c r="K89" s="195">
        <v>2348400</v>
      </c>
      <c r="L89" s="387">
        <v>2411475</v>
      </c>
      <c r="M89" s="24"/>
      <c r="N89" s="24"/>
      <c r="O89" s="24"/>
      <c r="P89" s="24"/>
    </row>
    <row r="90" spans="1:16">
      <c r="A90" s="806" t="s">
        <v>578</v>
      </c>
      <c r="B90" s="441"/>
      <c r="C90" s="195">
        <v>1273908.4100000001</v>
      </c>
      <c r="D90" s="195">
        <v>1133566.17</v>
      </c>
      <c r="E90" s="195">
        <v>1553123.5400000003</v>
      </c>
      <c r="F90" s="388"/>
      <c r="G90" s="195">
        <v>4375250</v>
      </c>
      <c r="H90" s="387">
        <v>2891183</v>
      </c>
      <c r="I90" s="389">
        <v>2891183</v>
      </c>
      <c r="J90" s="197">
        <v>5725750</v>
      </c>
      <c r="K90" s="195">
        <v>5274500</v>
      </c>
      <c r="L90" s="387">
        <v>4613000</v>
      </c>
      <c r="M90" s="24"/>
      <c r="N90" s="24"/>
      <c r="O90" s="24"/>
      <c r="P90" s="24"/>
    </row>
    <row r="91" spans="1:16">
      <c r="A91" s="806" t="s">
        <v>575</v>
      </c>
      <c r="B91" s="441"/>
      <c r="C91" s="195">
        <v>0</v>
      </c>
      <c r="D91" s="195">
        <v>0</v>
      </c>
      <c r="E91" s="195">
        <v>0</v>
      </c>
      <c r="F91" s="388"/>
      <c r="G91" s="195">
        <v>0</v>
      </c>
      <c r="H91" s="387">
        <v>0</v>
      </c>
      <c r="I91" s="389">
        <v>0</v>
      </c>
      <c r="J91" s="197">
        <v>0</v>
      </c>
      <c r="K91" s="195">
        <v>0</v>
      </c>
      <c r="L91" s="387">
        <v>0</v>
      </c>
      <c r="M91" s="24"/>
      <c r="N91" s="24"/>
      <c r="O91" s="24"/>
      <c r="P91" s="24"/>
    </row>
    <row r="92" spans="1:16">
      <c r="A92" s="806" t="s">
        <v>579</v>
      </c>
      <c r="B92" s="441"/>
      <c r="C92" s="195">
        <v>128244.45999999999</v>
      </c>
      <c r="D92" s="195">
        <v>855241.63</v>
      </c>
      <c r="E92" s="195">
        <v>1230012.33</v>
      </c>
      <c r="F92" s="388">
        <v>1600000</v>
      </c>
      <c r="G92" s="195">
        <v>1600000</v>
      </c>
      <c r="H92" s="387">
        <v>528931</v>
      </c>
      <c r="I92" s="389">
        <v>528931</v>
      </c>
      <c r="J92" s="197">
        <v>1600000</v>
      </c>
      <c r="K92" s="195">
        <v>1700000</v>
      </c>
      <c r="L92" s="387">
        <v>1800000</v>
      </c>
      <c r="M92" s="24"/>
      <c r="N92" s="24"/>
      <c r="O92" s="24"/>
      <c r="P92" s="24"/>
    </row>
    <row r="93" spans="1:16">
      <c r="A93" s="806" t="s">
        <v>580</v>
      </c>
      <c r="B93" s="441"/>
      <c r="C93" s="195">
        <v>175787.54</v>
      </c>
      <c r="D93" s="195">
        <v>169027.17</v>
      </c>
      <c r="E93" s="195">
        <v>148365.52000000002</v>
      </c>
      <c r="F93" s="388"/>
      <c r="G93" s="195">
        <v>185000</v>
      </c>
      <c r="H93" s="387">
        <v>105216</v>
      </c>
      <c r="I93" s="389">
        <v>105216</v>
      </c>
      <c r="J93" s="197">
        <v>121000</v>
      </c>
      <c r="K93" s="195">
        <v>186000</v>
      </c>
      <c r="L93" s="387">
        <v>187000</v>
      </c>
      <c r="M93" s="24"/>
      <c r="N93" s="24"/>
      <c r="O93" s="24"/>
      <c r="P93" s="24"/>
    </row>
    <row r="94" spans="1:16">
      <c r="A94" s="806" t="s">
        <v>581</v>
      </c>
      <c r="B94" s="441"/>
      <c r="C94" s="195">
        <v>39607.72</v>
      </c>
      <c r="D94" s="195">
        <v>263132.93</v>
      </c>
      <c r="E94" s="195">
        <v>120330.67000000001</v>
      </c>
      <c r="F94" s="388"/>
      <c r="G94" s="195">
        <v>114500</v>
      </c>
      <c r="H94" s="387">
        <v>175191</v>
      </c>
      <c r="I94" s="389">
        <v>175191</v>
      </c>
      <c r="J94" s="197">
        <v>144500</v>
      </c>
      <c r="K94" s="195">
        <v>115000</v>
      </c>
      <c r="L94" s="387">
        <v>115500</v>
      </c>
      <c r="M94" s="24"/>
      <c r="N94" s="24"/>
      <c r="O94" s="24"/>
      <c r="P94" s="24"/>
    </row>
    <row r="95" spans="1:16">
      <c r="A95" s="806" t="s">
        <v>582</v>
      </c>
      <c r="B95" s="441"/>
      <c r="C95" s="195">
        <v>822803.37000000011</v>
      </c>
      <c r="D95" s="195">
        <v>863777.99000000011</v>
      </c>
      <c r="E95" s="195">
        <v>784342.30000000016</v>
      </c>
      <c r="F95" s="388"/>
      <c r="G95" s="195">
        <v>803100</v>
      </c>
      <c r="H95" s="387">
        <v>934528</v>
      </c>
      <c r="I95" s="389">
        <v>934528</v>
      </c>
      <c r="J95" s="197">
        <v>1125000</v>
      </c>
      <c r="K95" s="195">
        <v>965200</v>
      </c>
      <c r="L95" s="387">
        <v>977300</v>
      </c>
      <c r="M95" s="24"/>
      <c r="N95" s="24"/>
      <c r="O95" s="24"/>
      <c r="P95" s="24"/>
    </row>
    <row r="96" spans="1:16">
      <c r="A96" s="806" t="s">
        <v>583</v>
      </c>
      <c r="B96" s="441"/>
      <c r="C96" s="195">
        <v>8715.91</v>
      </c>
      <c r="D96" s="195">
        <v>30269.599999999999</v>
      </c>
      <c r="E96" s="195">
        <v>19588.91</v>
      </c>
      <c r="F96" s="388"/>
      <c r="G96" s="195">
        <v>100000</v>
      </c>
      <c r="H96" s="387">
        <v>19702</v>
      </c>
      <c r="I96" s="389">
        <v>19702</v>
      </c>
      <c r="J96" s="197">
        <v>90000</v>
      </c>
      <c r="K96" s="195">
        <v>100000</v>
      </c>
      <c r="L96" s="387">
        <v>100000</v>
      </c>
      <c r="M96" s="24"/>
      <c r="N96" s="24"/>
      <c r="O96" s="24"/>
      <c r="P96" s="24"/>
    </row>
    <row r="97" spans="1:16">
      <c r="A97" s="806" t="s">
        <v>584</v>
      </c>
      <c r="B97" s="441"/>
      <c r="C97" s="195">
        <v>253389.58000000002</v>
      </c>
      <c r="D97" s="195">
        <v>242394.28999999998</v>
      </c>
      <c r="E97" s="195">
        <v>288840.65000000002</v>
      </c>
      <c r="F97" s="388"/>
      <c r="G97" s="195">
        <v>377045</v>
      </c>
      <c r="H97" s="387">
        <v>184056</v>
      </c>
      <c r="I97" s="389">
        <v>184056</v>
      </c>
      <c r="J97" s="197">
        <v>415000</v>
      </c>
      <c r="K97" s="195">
        <v>433600</v>
      </c>
      <c r="L97" s="387">
        <v>495485</v>
      </c>
      <c r="M97" s="24"/>
      <c r="N97" s="24"/>
      <c r="O97" s="24"/>
      <c r="P97" s="24"/>
    </row>
    <row r="98" spans="1:16">
      <c r="A98" s="806" t="s">
        <v>585</v>
      </c>
      <c r="B98" s="441"/>
      <c r="C98" s="195">
        <v>0</v>
      </c>
      <c r="D98" s="195">
        <v>18241075.18</v>
      </c>
      <c r="E98" s="195">
        <v>1508963.02</v>
      </c>
      <c r="F98" s="388"/>
      <c r="G98" s="195">
        <v>542000</v>
      </c>
      <c r="H98" s="387">
        <v>245720</v>
      </c>
      <c r="I98" s="389">
        <v>245720</v>
      </c>
      <c r="J98" s="197">
        <v>580000</v>
      </c>
      <c r="K98" s="195">
        <v>576000</v>
      </c>
      <c r="L98" s="387">
        <v>582000</v>
      </c>
      <c r="M98" s="24"/>
      <c r="N98" s="24"/>
      <c r="O98" s="24"/>
      <c r="P98" s="24"/>
    </row>
    <row r="99" spans="1:16">
      <c r="A99" s="806" t="s">
        <v>586</v>
      </c>
      <c r="B99" s="441"/>
      <c r="C99" s="195">
        <v>103692.22</v>
      </c>
      <c r="D99" s="195">
        <v>130214.55</v>
      </c>
      <c r="E99" s="195">
        <v>162436.43999999997</v>
      </c>
      <c r="F99" s="388"/>
      <c r="G99" s="195">
        <v>191400</v>
      </c>
      <c r="H99" s="387">
        <v>221517</v>
      </c>
      <c r="I99" s="389">
        <v>221517</v>
      </c>
      <c r="J99" s="197">
        <v>99100</v>
      </c>
      <c r="K99" s="195">
        <v>229525</v>
      </c>
      <c r="L99" s="387">
        <v>240630</v>
      </c>
      <c r="M99" s="24"/>
      <c r="N99" s="24"/>
      <c r="O99" s="24"/>
      <c r="P99" s="24"/>
    </row>
    <row r="100" spans="1:16">
      <c r="A100" s="806" t="s">
        <v>587</v>
      </c>
      <c r="B100" s="441"/>
      <c r="C100" s="195">
        <v>93197.440000000002</v>
      </c>
      <c r="D100" s="195">
        <v>69143.98000000001</v>
      </c>
      <c r="E100" s="195">
        <v>106252.73</v>
      </c>
      <c r="F100" s="388"/>
      <c r="G100" s="195">
        <v>220400</v>
      </c>
      <c r="H100" s="387">
        <v>255106</v>
      </c>
      <c r="I100" s="389">
        <v>255106</v>
      </c>
      <c r="J100" s="197">
        <v>297000</v>
      </c>
      <c r="K100" s="195">
        <v>223400</v>
      </c>
      <c r="L100" s="387">
        <v>227700</v>
      </c>
      <c r="M100" s="24"/>
      <c r="N100" s="24"/>
      <c r="O100" s="24"/>
      <c r="P100" s="24"/>
    </row>
    <row r="101" spans="1:16">
      <c r="A101" s="806" t="s">
        <v>588</v>
      </c>
      <c r="B101" s="441"/>
      <c r="C101" s="195">
        <v>36140.710000000006</v>
      </c>
      <c r="D101" s="195">
        <v>30585.870000000003</v>
      </c>
      <c r="E101" s="195">
        <v>162543.5</v>
      </c>
      <c r="F101" s="388"/>
      <c r="G101" s="195">
        <v>122650</v>
      </c>
      <c r="H101" s="387">
        <v>13736</v>
      </c>
      <c r="I101" s="389">
        <v>13736</v>
      </c>
      <c r="J101" s="197">
        <v>130000</v>
      </c>
      <c r="K101" s="195">
        <v>122750</v>
      </c>
      <c r="L101" s="387">
        <v>122850</v>
      </c>
      <c r="M101" s="24"/>
      <c r="N101" s="24"/>
      <c r="O101" s="24"/>
      <c r="P101" s="24"/>
    </row>
    <row r="102" spans="1:16">
      <c r="A102" s="806" t="s">
        <v>589</v>
      </c>
      <c r="B102" s="441"/>
      <c r="C102" s="195">
        <v>78487.39</v>
      </c>
      <c r="D102" s="195">
        <v>97846.22</v>
      </c>
      <c r="E102" s="195">
        <v>64779.42</v>
      </c>
      <c r="F102" s="388"/>
      <c r="G102" s="195">
        <v>280275</v>
      </c>
      <c r="H102" s="387">
        <v>154444</v>
      </c>
      <c r="I102" s="389">
        <v>154444</v>
      </c>
      <c r="J102" s="197">
        <v>310883.54938799993</v>
      </c>
      <c r="K102" s="195">
        <v>280280</v>
      </c>
      <c r="L102" s="387">
        <v>280285</v>
      </c>
      <c r="M102" s="24"/>
      <c r="N102" s="24"/>
      <c r="O102" s="24"/>
      <c r="P102" s="24"/>
    </row>
    <row r="103" spans="1:16">
      <c r="A103" s="806" t="s">
        <v>590</v>
      </c>
      <c r="B103" s="441"/>
      <c r="C103" s="195">
        <v>301361.94999999995</v>
      </c>
      <c r="D103" s="195">
        <v>250676.38000000003</v>
      </c>
      <c r="E103" s="195">
        <v>209563.65000000002</v>
      </c>
      <c r="F103" s="388"/>
      <c r="G103" s="195">
        <v>222850</v>
      </c>
      <c r="H103" s="387">
        <v>208137</v>
      </c>
      <c r="I103" s="389">
        <v>208137</v>
      </c>
      <c r="J103" s="197">
        <v>250650</v>
      </c>
      <c r="K103" s="195">
        <v>257755</v>
      </c>
      <c r="L103" s="387">
        <v>260560</v>
      </c>
      <c r="M103" s="24"/>
      <c r="N103" s="24"/>
      <c r="O103" s="24"/>
      <c r="P103" s="24"/>
    </row>
    <row r="104" spans="1:16">
      <c r="A104" s="806" t="s">
        <v>591</v>
      </c>
      <c r="B104" s="441"/>
      <c r="C104" s="195">
        <v>54435.6</v>
      </c>
      <c r="D104" s="195">
        <v>38340.14</v>
      </c>
      <c r="E104" s="195">
        <v>102634.4</v>
      </c>
      <c r="F104" s="388"/>
      <c r="G104" s="195">
        <v>60000</v>
      </c>
      <c r="H104" s="387">
        <v>20447</v>
      </c>
      <c r="I104" s="389">
        <v>20447</v>
      </c>
      <c r="J104" s="197">
        <v>448000</v>
      </c>
      <c r="K104" s="195">
        <v>72000</v>
      </c>
      <c r="L104" s="387">
        <v>72000</v>
      </c>
      <c r="M104" s="24"/>
      <c r="N104" s="24"/>
      <c r="O104" s="24"/>
      <c r="P104" s="24"/>
    </row>
    <row r="105" spans="1:16">
      <c r="A105" s="806" t="s">
        <v>592</v>
      </c>
      <c r="B105" s="441"/>
      <c r="C105" s="195">
        <v>544067.03</v>
      </c>
      <c r="D105" s="195">
        <v>704543.28</v>
      </c>
      <c r="E105" s="195">
        <v>901412.00999999989</v>
      </c>
      <c r="F105" s="388"/>
      <c r="G105" s="195">
        <v>933000</v>
      </c>
      <c r="H105" s="387">
        <v>943443</v>
      </c>
      <c r="I105" s="389">
        <v>943443</v>
      </c>
      <c r="J105" s="197">
        <v>1180000</v>
      </c>
      <c r="K105" s="195">
        <v>1059000</v>
      </c>
      <c r="L105" s="387">
        <v>1080000</v>
      </c>
      <c r="M105" s="24"/>
      <c r="N105" s="24"/>
      <c r="O105" s="24"/>
      <c r="P105" s="24"/>
    </row>
    <row r="106" spans="1:16">
      <c r="A106" s="806" t="s">
        <v>593</v>
      </c>
      <c r="B106" s="441"/>
      <c r="C106" s="195">
        <v>80160.999999999985</v>
      </c>
      <c r="D106" s="195">
        <v>308422.34000000003</v>
      </c>
      <c r="E106" s="195">
        <v>1177167.28</v>
      </c>
      <c r="F106" s="388"/>
      <c r="G106" s="195">
        <v>1386590</v>
      </c>
      <c r="H106" s="387">
        <v>1684567</v>
      </c>
      <c r="I106" s="389">
        <v>1684567</v>
      </c>
      <c r="J106" s="197">
        <v>1556100</v>
      </c>
      <c r="K106" s="195">
        <v>1025170</v>
      </c>
      <c r="L106" s="387">
        <v>1036090</v>
      </c>
      <c r="M106" s="24"/>
      <c r="N106" s="24"/>
      <c r="O106" s="24"/>
      <c r="P106" s="24"/>
    </row>
    <row r="107" spans="1:16">
      <c r="A107" s="806" t="s">
        <v>576</v>
      </c>
      <c r="B107" s="441"/>
      <c r="C107" s="195">
        <v>0</v>
      </c>
      <c r="D107" s="195">
        <v>0</v>
      </c>
      <c r="E107" s="195">
        <v>0</v>
      </c>
      <c r="F107" s="388">
        <v>560000</v>
      </c>
      <c r="G107" s="195">
        <v>0</v>
      </c>
      <c r="H107" s="387">
        <v>0</v>
      </c>
      <c r="I107" s="389">
        <v>0</v>
      </c>
      <c r="J107" s="197">
        <v>0</v>
      </c>
      <c r="K107" s="195">
        <v>0</v>
      </c>
      <c r="L107" s="387">
        <v>0</v>
      </c>
      <c r="M107" s="24"/>
      <c r="N107" s="24"/>
      <c r="O107" s="24"/>
      <c r="P107" s="24"/>
    </row>
    <row r="108" spans="1:16">
      <c r="A108" s="806" t="s">
        <v>594</v>
      </c>
      <c r="B108" s="441"/>
      <c r="C108" s="195">
        <v>1027805.55</v>
      </c>
      <c r="D108" s="195">
        <v>1180405.6499999999</v>
      </c>
      <c r="E108" s="195">
        <v>500679.52</v>
      </c>
      <c r="F108" s="388">
        <v>1000000</v>
      </c>
      <c r="G108" s="195">
        <v>1000000</v>
      </c>
      <c r="H108" s="387">
        <v>725106</v>
      </c>
      <c r="I108" s="389">
        <v>725106</v>
      </c>
      <c r="J108" s="197">
        <v>1450000</v>
      </c>
      <c r="K108" s="195">
        <v>1500000</v>
      </c>
      <c r="L108" s="387">
        <v>1750000</v>
      </c>
      <c r="M108" s="24"/>
      <c r="N108" s="24"/>
      <c r="O108" s="24"/>
      <c r="P108" s="24"/>
    </row>
    <row r="109" spans="1:16">
      <c r="A109" s="346"/>
      <c r="B109" s="441"/>
      <c r="C109" s="195"/>
      <c r="D109" s="195"/>
      <c r="E109" s="387"/>
      <c r="F109" s="388"/>
      <c r="G109" s="195"/>
      <c r="H109" s="387"/>
      <c r="I109" s="389"/>
      <c r="J109" s="197"/>
      <c r="K109" s="195"/>
      <c r="L109" s="387"/>
      <c r="M109" s="24"/>
      <c r="N109" s="24"/>
      <c r="O109" s="24"/>
      <c r="P109" s="24"/>
    </row>
    <row r="110" spans="1:16">
      <c r="A110" s="595" t="s">
        <v>595</v>
      </c>
      <c r="B110" s="556">
        <v>1</v>
      </c>
      <c r="C110" s="416">
        <v>5568298.3400000008</v>
      </c>
      <c r="D110" s="416">
        <v>25015941.469999999</v>
      </c>
      <c r="E110" s="414">
        <v>9695410.1000000015</v>
      </c>
      <c r="F110" s="415">
        <v>4277000</v>
      </c>
      <c r="G110" s="416">
        <v>14823310</v>
      </c>
      <c r="H110" s="414">
        <v>10726489</v>
      </c>
      <c r="I110" s="417">
        <v>10726489</v>
      </c>
      <c r="J110" s="418">
        <v>18137983.549387999</v>
      </c>
      <c r="K110" s="416">
        <v>16468580</v>
      </c>
      <c r="L110" s="414">
        <v>16351875</v>
      </c>
      <c r="M110" s="24"/>
      <c r="N110" s="24"/>
      <c r="O110" s="24"/>
      <c r="P110" s="24"/>
    </row>
    <row r="111" spans="1:16">
      <c r="A111" s="243"/>
      <c r="B111" s="242"/>
      <c r="C111" s="124"/>
      <c r="D111" s="124"/>
      <c r="E111" s="124"/>
      <c r="F111" s="124"/>
      <c r="G111" s="124"/>
      <c r="H111" s="124"/>
      <c r="I111" s="124"/>
      <c r="J111" s="124"/>
      <c r="K111" s="124"/>
      <c r="L111" s="124"/>
      <c r="M111" s="24"/>
      <c r="N111" s="24"/>
      <c r="O111" s="24"/>
      <c r="P111" s="24"/>
    </row>
    <row r="112" spans="1:16" ht="25.5">
      <c r="A112" s="807" t="s">
        <v>596</v>
      </c>
      <c r="B112" s="808">
        <v>8</v>
      </c>
      <c r="C112" s="809"/>
      <c r="D112" s="810"/>
      <c r="E112" s="811"/>
      <c r="F112" s="809"/>
      <c r="G112" s="810"/>
      <c r="H112" s="811"/>
      <c r="I112" s="812"/>
      <c r="J112" s="809"/>
      <c r="K112" s="810"/>
      <c r="L112" s="811"/>
      <c r="M112" s="24"/>
      <c r="N112" s="24"/>
      <c r="O112" s="24"/>
      <c r="P112" s="24"/>
    </row>
    <row r="113" spans="1:16" s="325" customFormat="1">
      <c r="A113" s="493" t="s">
        <v>242</v>
      </c>
      <c r="B113" s="813"/>
      <c r="C113" s="199">
        <v>0</v>
      </c>
      <c r="D113" s="195">
        <v>0</v>
      </c>
      <c r="E113" s="198">
        <v>0</v>
      </c>
      <c r="F113" s="199">
        <v>0</v>
      </c>
      <c r="G113" s="195">
        <v>0</v>
      </c>
      <c r="H113" s="198">
        <v>0</v>
      </c>
      <c r="I113" s="814">
        <v>0</v>
      </c>
      <c r="J113" s="199">
        <v>0</v>
      </c>
      <c r="K113" s="195">
        <v>0</v>
      </c>
      <c r="L113" s="198">
        <v>0</v>
      </c>
      <c r="M113" s="538"/>
      <c r="N113" s="538"/>
      <c r="O113" s="538"/>
      <c r="P113" s="538"/>
    </row>
    <row r="114" spans="1:16" s="325" customFormat="1">
      <c r="A114" s="493" t="s">
        <v>245</v>
      </c>
      <c r="B114" s="813"/>
      <c r="C114" s="199">
        <v>0</v>
      </c>
      <c r="D114" s="195">
        <v>0</v>
      </c>
      <c r="E114" s="198">
        <v>0</v>
      </c>
      <c r="F114" s="199">
        <v>0</v>
      </c>
      <c r="G114" s="195">
        <v>0</v>
      </c>
      <c r="H114" s="198">
        <v>0</v>
      </c>
      <c r="I114" s="814">
        <v>0</v>
      </c>
      <c r="J114" s="199">
        <v>0</v>
      </c>
      <c r="K114" s="195">
        <v>0</v>
      </c>
      <c r="L114" s="198">
        <v>0</v>
      </c>
      <c r="M114" s="538"/>
      <c r="N114" s="538"/>
      <c r="O114" s="538"/>
      <c r="P114" s="538"/>
    </row>
    <row r="115" spans="1:16" s="325" customFormat="1">
      <c r="A115" s="493" t="s">
        <v>597</v>
      </c>
      <c r="B115" s="813"/>
      <c r="C115" s="199">
        <v>0</v>
      </c>
      <c r="D115" s="195">
        <v>0</v>
      </c>
      <c r="E115" s="198">
        <v>0</v>
      </c>
      <c r="F115" s="199">
        <v>0</v>
      </c>
      <c r="G115" s="195">
        <v>0</v>
      </c>
      <c r="H115" s="198">
        <v>0</v>
      </c>
      <c r="I115" s="814">
        <v>0</v>
      </c>
      <c r="J115" s="199">
        <v>0</v>
      </c>
      <c r="K115" s="195">
        <v>0</v>
      </c>
      <c r="L115" s="198">
        <v>0</v>
      </c>
      <c r="M115" s="538"/>
      <c r="N115" s="538"/>
      <c r="O115" s="538"/>
      <c r="P115" s="538"/>
    </row>
    <row r="116" spans="1:16" s="325" customFormat="1">
      <c r="A116" s="493" t="s">
        <v>598</v>
      </c>
      <c r="B116" s="813"/>
      <c r="C116" s="815">
        <v>0</v>
      </c>
      <c r="D116" s="722">
        <v>0</v>
      </c>
      <c r="E116" s="730">
        <v>0</v>
      </c>
      <c r="F116" s="815">
        <v>0</v>
      </c>
      <c r="G116" s="722">
        <v>0</v>
      </c>
      <c r="H116" s="730">
        <v>0</v>
      </c>
      <c r="I116" s="816">
        <v>0</v>
      </c>
      <c r="J116" s="815">
        <v>0</v>
      </c>
      <c r="K116" s="722">
        <v>0</v>
      </c>
      <c r="L116" s="730">
        <v>0</v>
      </c>
      <c r="M116" s="538"/>
      <c r="N116" s="538"/>
      <c r="O116" s="538"/>
      <c r="P116" s="538"/>
    </row>
    <row r="117" spans="1:16" s="325" customFormat="1">
      <c r="A117" s="595" t="s">
        <v>599</v>
      </c>
      <c r="B117" s="817">
        <v>9</v>
      </c>
      <c r="C117" s="818">
        <v>0</v>
      </c>
      <c r="D117" s="557">
        <v>0</v>
      </c>
      <c r="E117" s="819">
        <v>0</v>
      </c>
      <c r="F117" s="818">
        <v>0</v>
      </c>
      <c r="G117" s="557">
        <v>0</v>
      </c>
      <c r="H117" s="819">
        <v>0</v>
      </c>
      <c r="I117" s="820">
        <v>0</v>
      </c>
      <c r="J117" s="818">
        <v>0</v>
      </c>
      <c r="K117" s="557">
        <v>0</v>
      </c>
      <c r="L117" s="819">
        <v>0</v>
      </c>
      <c r="M117" s="538"/>
      <c r="N117" s="538"/>
      <c r="O117" s="538"/>
      <c r="P117" s="538"/>
    </row>
    <row r="118" spans="1:16" s="325" customFormat="1">
      <c r="A118" s="243"/>
      <c r="B118" s="62"/>
      <c r="C118" s="113"/>
      <c r="D118" s="113"/>
      <c r="E118" s="113"/>
      <c r="F118" s="113"/>
      <c r="G118" s="113"/>
      <c r="H118" s="113"/>
      <c r="I118" s="113"/>
      <c r="J118" s="113"/>
      <c r="K118" s="113"/>
      <c r="L118" s="113"/>
      <c r="M118" s="538"/>
      <c r="N118" s="538"/>
      <c r="O118" s="538"/>
      <c r="P118" s="538"/>
    </row>
    <row r="119" spans="1:16" s="325" customFormat="1">
      <c r="A119" s="497" t="s">
        <v>600</v>
      </c>
      <c r="B119" s="2"/>
      <c r="C119" s="113">
        <v>0</v>
      </c>
      <c r="D119" s="113">
        <v>0</v>
      </c>
      <c r="E119" s="113">
        <v>0</v>
      </c>
      <c r="F119" s="113">
        <v>0</v>
      </c>
      <c r="G119" s="113">
        <v>0</v>
      </c>
      <c r="H119" s="113">
        <v>0</v>
      </c>
      <c r="I119" s="113"/>
      <c r="J119" s="113">
        <v>0</v>
      </c>
      <c r="K119" s="113">
        <v>0</v>
      </c>
      <c r="L119" s="113">
        <v>0</v>
      </c>
    </row>
    <row r="120" spans="1:16">
      <c r="A120" s="243"/>
      <c r="B120" s="242"/>
      <c r="C120" s="124"/>
      <c r="D120" s="124"/>
      <c r="E120" s="124"/>
      <c r="F120" s="124"/>
      <c r="G120" s="124"/>
      <c r="H120" s="124"/>
      <c r="I120" s="124"/>
      <c r="J120" s="124"/>
      <c r="K120" s="124"/>
      <c r="L120" s="124"/>
    </row>
    <row r="121" spans="1:16">
      <c r="A121" s="243"/>
      <c r="B121" s="242"/>
      <c r="C121" s="124"/>
      <c r="D121" s="124"/>
      <c r="E121" s="124"/>
      <c r="F121" s="124"/>
      <c r="G121" s="124"/>
      <c r="H121" s="124"/>
      <c r="I121" s="124"/>
      <c r="J121" s="124"/>
      <c r="K121" s="124"/>
      <c r="L121" s="124"/>
    </row>
    <row r="122" spans="1:16">
      <c r="A122" s="320" t="s">
        <v>98</v>
      </c>
      <c r="B122" s="421"/>
      <c r="C122" s="425"/>
      <c r="D122" s="425"/>
      <c r="E122" s="425"/>
      <c r="F122" s="425"/>
      <c r="G122" s="425"/>
      <c r="H122" s="425"/>
      <c r="I122" s="425"/>
      <c r="J122" s="425"/>
      <c r="K122" s="425"/>
      <c r="L122" s="425"/>
    </row>
    <row r="123" spans="1:16">
      <c r="A123" s="238" t="s">
        <v>601</v>
      </c>
      <c r="B123" s="421"/>
      <c r="C123" s="424"/>
      <c r="D123" s="424"/>
      <c r="E123" s="425"/>
      <c r="F123" s="425"/>
      <c r="G123" s="425"/>
      <c r="H123" s="425"/>
      <c r="I123" s="425"/>
      <c r="J123" s="425"/>
      <c r="K123" s="425"/>
      <c r="L123" s="425"/>
    </row>
    <row r="124" spans="1:16">
      <c r="A124" s="238" t="s">
        <v>602</v>
      </c>
      <c r="B124" s="421"/>
      <c r="C124" s="424"/>
      <c r="D124" s="424"/>
      <c r="E124" s="425"/>
      <c r="F124" s="425"/>
      <c r="G124" s="425"/>
      <c r="H124" s="425"/>
      <c r="I124" s="425"/>
      <c r="J124" s="425"/>
      <c r="K124" s="425"/>
      <c r="L124" s="425"/>
    </row>
    <row r="125" spans="1:16">
      <c r="A125" s="238" t="s">
        <v>603</v>
      </c>
      <c r="B125" s="421"/>
      <c r="C125" s="424"/>
      <c r="D125" s="424"/>
      <c r="E125" s="425"/>
      <c r="F125" s="425"/>
      <c r="G125" s="425"/>
      <c r="H125" s="425"/>
      <c r="I125" s="425"/>
      <c r="J125" s="425"/>
      <c r="K125" s="425"/>
      <c r="L125" s="425"/>
    </row>
    <row r="126" spans="1:16">
      <c r="A126" s="238" t="s">
        <v>604</v>
      </c>
      <c r="B126" s="421"/>
      <c r="C126" s="424"/>
      <c r="D126" s="424"/>
      <c r="E126" s="425"/>
      <c r="F126" s="425"/>
      <c r="G126" s="425"/>
      <c r="H126" s="425"/>
      <c r="I126" s="425"/>
      <c r="J126" s="425"/>
      <c r="K126" s="425"/>
      <c r="L126" s="425"/>
    </row>
    <row r="127" spans="1:16">
      <c r="A127" s="238" t="s">
        <v>605</v>
      </c>
      <c r="B127" s="421"/>
      <c r="C127" s="424"/>
      <c r="D127" s="424"/>
      <c r="E127" s="425"/>
      <c r="F127" s="425"/>
      <c r="G127" s="425"/>
      <c r="H127" s="425"/>
      <c r="I127" s="425"/>
      <c r="J127" s="425"/>
      <c r="K127" s="425"/>
      <c r="L127" s="425"/>
    </row>
    <row r="128" spans="1:16">
      <c r="A128" s="238" t="s">
        <v>606</v>
      </c>
      <c r="B128" s="421"/>
      <c r="C128" s="424"/>
      <c r="D128" s="424"/>
      <c r="E128" s="425"/>
      <c r="F128" s="425"/>
      <c r="G128" s="425"/>
      <c r="H128" s="425"/>
      <c r="I128" s="425"/>
      <c r="J128" s="425"/>
      <c r="K128" s="425"/>
      <c r="L128" s="425"/>
    </row>
    <row r="129" spans="1:12">
      <c r="A129" s="238" t="s">
        <v>607</v>
      </c>
      <c r="B129" s="421"/>
      <c r="C129" s="424"/>
      <c r="D129" s="424"/>
      <c r="E129" s="425"/>
      <c r="F129" s="425"/>
      <c r="G129" s="425"/>
      <c r="H129" s="425"/>
      <c r="I129" s="425"/>
      <c r="J129" s="425"/>
      <c r="K129" s="425"/>
      <c r="L129" s="425"/>
    </row>
    <row r="130" spans="1:12">
      <c r="A130" s="548" t="s">
        <v>608</v>
      </c>
    </row>
    <row r="131" spans="1:12">
      <c r="A131" s="2" t="s">
        <v>609</v>
      </c>
    </row>
    <row r="132" spans="1:12">
      <c r="B132" s="2"/>
    </row>
    <row r="133" spans="1:12">
      <c r="B133" s="2"/>
    </row>
    <row r="134" spans="1:12">
      <c r="B134" s="2"/>
    </row>
    <row r="135" spans="1:12">
      <c r="B135" s="2"/>
    </row>
    <row r="136" spans="1:12">
      <c r="B136" s="2"/>
    </row>
    <row r="137" spans="1:12">
      <c r="B137" s="2"/>
    </row>
    <row r="138" spans="1:12">
      <c r="B138" s="2"/>
    </row>
    <row r="139" spans="1:12">
      <c r="B139" s="2"/>
    </row>
    <row r="140" spans="1:12">
      <c r="B140" s="2"/>
    </row>
    <row r="141" spans="1:12">
      <c r="B141" s="2"/>
    </row>
    <row r="142" spans="1:12">
      <c r="B142" s="2"/>
    </row>
    <row r="143" spans="1:12">
      <c r="B143" s="2"/>
    </row>
    <row r="144" spans="1:1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sheetData>
  <mergeCells count="4">
    <mergeCell ref="A2:A3"/>
    <mergeCell ref="B2:B3"/>
    <mergeCell ref="F2:I2"/>
    <mergeCell ref="J2:L2"/>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U74"/>
  <sheetViews>
    <sheetView topLeftCell="A30" workbookViewId="0">
      <selection activeCell="A47" sqref="A47"/>
    </sheetView>
  </sheetViews>
  <sheetFormatPr defaultRowHeight="12.75"/>
  <cols>
    <col min="1" max="1" width="31" style="2" customWidth="1"/>
    <col min="2" max="2" width="0" style="249" hidden="1" customWidth="1"/>
    <col min="3" max="16384" width="9.140625" style="2"/>
  </cols>
  <sheetData>
    <row r="1" spans="1:19" s="252" customFormat="1">
      <c r="A1" s="166" t="s">
        <v>610</v>
      </c>
      <c r="B1" s="166"/>
      <c r="C1" s="166"/>
      <c r="D1" s="166"/>
      <c r="E1" s="166"/>
      <c r="F1" s="166"/>
      <c r="G1" s="166"/>
      <c r="H1" s="166"/>
      <c r="I1" s="166"/>
      <c r="J1" s="166"/>
      <c r="K1" s="166"/>
      <c r="L1" s="166"/>
      <c r="M1" s="166"/>
      <c r="N1" s="166"/>
      <c r="O1" s="166"/>
      <c r="P1" s="166"/>
      <c r="Q1" s="166"/>
      <c r="R1" s="166"/>
    </row>
    <row r="2" spans="1:19" s="24" customFormat="1">
      <c r="A2" s="821" t="s">
        <v>1</v>
      </c>
      <c r="B2" s="169" t="s">
        <v>72</v>
      </c>
      <c r="C2" s="2205" t="s">
        <v>84</v>
      </c>
      <c r="D2" s="2205" t="s">
        <v>611</v>
      </c>
      <c r="E2" s="2205" t="s">
        <v>612</v>
      </c>
      <c r="F2" s="2205" t="s">
        <v>613</v>
      </c>
      <c r="G2" s="2205" t="s">
        <v>614</v>
      </c>
      <c r="H2" s="2205" t="s">
        <v>615</v>
      </c>
      <c r="I2" s="2205" t="s">
        <v>616</v>
      </c>
      <c r="J2" s="2205" t="s">
        <v>617</v>
      </c>
      <c r="K2" s="2205" t="s">
        <v>90</v>
      </c>
      <c r="L2" s="2205" t="s">
        <v>91</v>
      </c>
      <c r="M2" s="2205" t="s">
        <v>618</v>
      </c>
      <c r="N2" s="2205" t="s">
        <v>618</v>
      </c>
      <c r="O2" s="2205" t="s">
        <v>618</v>
      </c>
      <c r="P2" s="2205" t="s">
        <v>170</v>
      </c>
      <c r="Q2" s="2205" t="s">
        <v>171</v>
      </c>
      <c r="R2" s="2207" t="s">
        <v>418</v>
      </c>
      <c r="S2" s="822"/>
    </row>
    <row r="3" spans="1:19">
      <c r="A3" s="170" t="s">
        <v>73</v>
      </c>
      <c r="B3" s="429">
        <v>1</v>
      </c>
      <c r="C3" s="2206" t="s">
        <v>619</v>
      </c>
      <c r="D3" s="2206" t="s">
        <v>619</v>
      </c>
      <c r="E3" s="2206" t="s">
        <v>619</v>
      </c>
      <c r="F3" s="2206" t="s">
        <v>619</v>
      </c>
      <c r="G3" s="2206" t="s">
        <v>619</v>
      </c>
      <c r="H3" s="2206" t="s">
        <v>619</v>
      </c>
      <c r="I3" s="2206"/>
      <c r="J3" s="2206"/>
      <c r="K3" s="2206"/>
      <c r="L3" s="2206"/>
      <c r="M3" s="2206"/>
      <c r="N3" s="2206"/>
      <c r="O3" s="2206"/>
      <c r="P3" s="2206"/>
      <c r="Q3" s="2206" t="s">
        <v>619</v>
      </c>
      <c r="R3" s="2208" t="s">
        <v>619</v>
      </c>
    </row>
    <row r="4" spans="1:19">
      <c r="A4" s="484" t="s">
        <v>225</v>
      </c>
      <c r="B4" s="441"/>
      <c r="C4" s="485"/>
      <c r="D4" s="485"/>
      <c r="E4" s="485"/>
      <c r="F4" s="485"/>
      <c r="G4" s="485"/>
      <c r="H4" s="485"/>
      <c r="I4" s="485"/>
      <c r="J4" s="485"/>
      <c r="K4" s="485"/>
      <c r="L4" s="485"/>
      <c r="M4" s="485"/>
      <c r="N4" s="485"/>
      <c r="O4" s="485"/>
      <c r="P4" s="485"/>
      <c r="Q4" s="485"/>
      <c r="R4" s="823"/>
    </row>
    <row r="5" spans="1:19">
      <c r="A5" s="598" t="s">
        <v>17</v>
      </c>
      <c r="B5" s="434"/>
      <c r="C5" s="195">
        <v>0</v>
      </c>
      <c r="D5" s="195">
        <v>0</v>
      </c>
      <c r="E5" s="195">
        <v>5023332.7199999988</v>
      </c>
      <c r="F5" s="195">
        <v>0</v>
      </c>
      <c r="G5" s="195">
        <v>0</v>
      </c>
      <c r="H5" s="195">
        <v>0</v>
      </c>
      <c r="I5" s="195">
        <v>0</v>
      </c>
      <c r="J5" s="195">
        <v>0</v>
      </c>
      <c r="K5" s="195">
        <v>0</v>
      </c>
      <c r="L5" s="195">
        <v>0</v>
      </c>
      <c r="M5" s="195">
        <v>0</v>
      </c>
      <c r="N5" s="195">
        <v>0</v>
      </c>
      <c r="O5" s="195">
        <v>0</v>
      </c>
      <c r="P5" s="195">
        <v>0</v>
      </c>
      <c r="Q5" s="195">
        <v>0</v>
      </c>
      <c r="R5" s="824">
        <v>5023332.7199999988</v>
      </c>
    </row>
    <row r="6" spans="1:19">
      <c r="A6" s="598" t="s">
        <v>226</v>
      </c>
      <c r="B6" s="434"/>
      <c r="C6" s="195">
        <v>0</v>
      </c>
      <c r="D6" s="195">
        <v>0</v>
      </c>
      <c r="E6" s="195">
        <v>0</v>
      </c>
      <c r="F6" s="195">
        <v>0</v>
      </c>
      <c r="G6" s="195">
        <v>0</v>
      </c>
      <c r="H6" s="195">
        <v>0</v>
      </c>
      <c r="I6" s="195">
        <v>0</v>
      </c>
      <c r="J6" s="195">
        <v>0</v>
      </c>
      <c r="K6" s="195">
        <v>0</v>
      </c>
      <c r="L6" s="195">
        <v>0</v>
      </c>
      <c r="M6" s="195">
        <v>0</v>
      </c>
      <c r="N6" s="195">
        <v>0</v>
      </c>
      <c r="O6" s="195">
        <v>0</v>
      </c>
      <c r="P6" s="195">
        <v>0</v>
      </c>
      <c r="Q6" s="195">
        <v>0</v>
      </c>
      <c r="R6" s="824">
        <v>0</v>
      </c>
    </row>
    <row r="7" spans="1:19">
      <c r="A7" s="598" t="s">
        <v>227</v>
      </c>
      <c r="B7" s="434"/>
      <c r="C7" s="195">
        <v>0</v>
      </c>
      <c r="D7" s="195">
        <v>0</v>
      </c>
      <c r="E7" s="195">
        <v>0</v>
      </c>
      <c r="F7" s="195">
        <v>0</v>
      </c>
      <c r="G7" s="195">
        <v>0</v>
      </c>
      <c r="H7" s="195">
        <v>0</v>
      </c>
      <c r="I7" s="195">
        <v>0</v>
      </c>
      <c r="J7" s="195">
        <v>0</v>
      </c>
      <c r="K7" s="195">
        <v>5289862.8486000011</v>
      </c>
      <c r="L7" s="195">
        <v>0</v>
      </c>
      <c r="M7" s="195">
        <v>0</v>
      </c>
      <c r="N7" s="195">
        <v>0</v>
      </c>
      <c r="O7" s="195">
        <v>0</v>
      </c>
      <c r="P7" s="195">
        <v>0</v>
      </c>
      <c r="Q7" s="195">
        <v>0</v>
      </c>
      <c r="R7" s="824">
        <v>5289862.8486000011</v>
      </c>
    </row>
    <row r="8" spans="1:19">
      <c r="A8" s="598" t="s">
        <v>228</v>
      </c>
      <c r="B8" s="434"/>
      <c r="C8" s="195">
        <v>0</v>
      </c>
      <c r="D8" s="195">
        <v>0</v>
      </c>
      <c r="E8" s="195">
        <v>0</v>
      </c>
      <c r="F8" s="195">
        <v>0</v>
      </c>
      <c r="G8" s="195">
        <v>0</v>
      </c>
      <c r="H8" s="195">
        <v>0</v>
      </c>
      <c r="I8" s="195">
        <v>0</v>
      </c>
      <c r="J8" s="195">
        <v>0</v>
      </c>
      <c r="K8" s="195">
        <v>0</v>
      </c>
      <c r="L8" s="195">
        <v>2109020.77</v>
      </c>
      <c r="M8" s="195">
        <v>0</v>
      </c>
      <c r="N8" s="195">
        <v>0</v>
      </c>
      <c r="O8" s="195">
        <v>0</v>
      </c>
      <c r="P8" s="195">
        <v>0</v>
      </c>
      <c r="Q8" s="195">
        <v>0</v>
      </c>
      <c r="R8" s="824">
        <v>2109020.77</v>
      </c>
    </row>
    <row r="9" spans="1:19">
      <c r="A9" s="598" t="s">
        <v>229</v>
      </c>
      <c r="B9" s="434"/>
      <c r="C9" s="195">
        <v>0</v>
      </c>
      <c r="D9" s="195">
        <v>0</v>
      </c>
      <c r="E9" s="195">
        <v>0</v>
      </c>
      <c r="F9" s="195">
        <v>0</v>
      </c>
      <c r="G9" s="195">
        <v>0</v>
      </c>
      <c r="H9" s="195">
        <v>0</v>
      </c>
      <c r="I9" s="195">
        <v>0</v>
      </c>
      <c r="J9" s="195">
        <v>1603002.1949999998</v>
      </c>
      <c r="K9" s="195">
        <v>0</v>
      </c>
      <c r="L9" s="195">
        <v>0</v>
      </c>
      <c r="M9" s="195">
        <v>0</v>
      </c>
      <c r="N9" s="195">
        <v>0</v>
      </c>
      <c r="O9" s="195">
        <v>0</v>
      </c>
      <c r="P9" s="195">
        <v>0</v>
      </c>
      <c r="Q9" s="195">
        <v>0</v>
      </c>
      <c r="R9" s="824">
        <v>1603002.1949999998</v>
      </c>
    </row>
    <row r="10" spans="1:19">
      <c r="A10" s="598" t="s">
        <v>230</v>
      </c>
      <c r="B10" s="434"/>
      <c r="C10" s="195">
        <v>0</v>
      </c>
      <c r="D10" s="195">
        <v>0</v>
      </c>
      <c r="E10" s="195">
        <v>0</v>
      </c>
      <c r="F10" s="195">
        <v>0</v>
      </c>
      <c r="G10" s="195">
        <v>0</v>
      </c>
      <c r="H10" s="195">
        <v>0</v>
      </c>
      <c r="I10" s="195">
        <v>0</v>
      </c>
      <c r="J10" s="195">
        <v>2592865.02</v>
      </c>
      <c r="K10" s="195">
        <v>0</v>
      </c>
      <c r="L10" s="195">
        <v>0</v>
      </c>
      <c r="M10" s="195">
        <v>0</v>
      </c>
      <c r="N10" s="195">
        <v>0</v>
      </c>
      <c r="O10" s="195">
        <v>0</v>
      </c>
      <c r="P10" s="195">
        <v>0</v>
      </c>
      <c r="Q10" s="195">
        <v>0</v>
      </c>
      <c r="R10" s="824">
        <v>2592865.02</v>
      </c>
    </row>
    <row r="11" spans="1:19">
      <c r="A11" s="598" t="s">
        <v>231</v>
      </c>
      <c r="B11" s="434"/>
      <c r="C11" s="195">
        <v>0</v>
      </c>
      <c r="D11" s="195">
        <v>0</v>
      </c>
      <c r="E11" s="195">
        <v>0</v>
      </c>
      <c r="F11" s="195">
        <v>0</v>
      </c>
      <c r="G11" s="195">
        <v>0</v>
      </c>
      <c r="H11" s="195">
        <v>0</v>
      </c>
      <c r="I11" s="195">
        <v>0</v>
      </c>
      <c r="J11" s="195">
        <v>0</v>
      </c>
      <c r="K11" s="195">
        <v>0</v>
      </c>
      <c r="L11" s="195">
        <v>0</v>
      </c>
      <c r="M11" s="195">
        <v>0</v>
      </c>
      <c r="N11" s="195">
        <v>0</v>
      </c>
      <c r="O11" s="195">
        <v>0</v>
      </c>
      <c r="P11" s="195">
        <v>0</v>
      </c>
      <c r="Q11" s="195">
        <v>0</v>
      </c>
      <c r="R11" s="824">
        <v>0</v>
      </c>
    </row>
    <row r="12" spans="1:19">
      <c r="A12" s="598" t="s">
        <v>232</v>
      </c>
      <c r="B12" s="434"/>
      <c r="C12" s="195">
        <v>9600</v>
      </c>
      <c r="D12" s="195">
        <v>6000</v>
      </c>
      <c r="E12" s="195">
        <v>331310</v>
      </c>
      <c r="F12" s="195">
        <v>152000</v>
      </c>
      <c r="G12" s="195">
        <v>0</v>
      </c>
      <c r="H12" s="195">
        <v>0</v>
      </c>
      <c r="I12" s="195">
        <v>0</v>
      </c>
      <c r="J12" s="195">
        <v>0</v>
      </c>
      <c r="K12" s="195">
        <v>0</v>
      </c>
      <c r="L12" s="195">
        <v>0</v>
      </c>
      <c r="M12" s="195">
        <v>0</v>
      </c>
      <c r="N12" s="195">
        <v>0</v>
      </c>
      <c r="O12" s="195">
        <v>0</v>
      </c>
      <c r="P12" s="195">
        <v>0</v>
      </c>
      <c r="Q12" s="195">
        <v>0</v>
      </c>
      <c r="R12" s="824">
        <v>498910</v>
      </c>
    </row>
    <row r="13" spans="1:19">
      <c r="A13" s="598" t="s">
        <v>233</v>
      </c>
      <c r="B13" s="434"/>
      <c r="C13" s="195">
        <v>0</v>
      </c>
      <c r="D13" s="195">
        <v>0</v>
      </c>
      <c r="E13" s="195">
        <v>250000</v>
      </c>
      <c r="F13" s="195">
        <v>0</v>
      </c>
      <c r="G13" s="195">
        <v>0</v>
      </c>
      <c r="H13" s="195">
        <v>0</v>
      </c>
      <c r="I13" s="195">
        <v>0</v>
      </c>
      <c r="J13" s="195">
        <v>0</v>
      </c>
      <c r="K13" s="195">
        <v>0</v>
      </c>
      <c r="L13" s="195">
        <v>0</v>
      </c>
      <c r="M13" s="195">
        <v>0</v>
      </c>
      <c r="N13" s="195">
        <v>0</v>
      </c>
      <c r="O13" s="195">
        <v>0</v>
      </c>
      <c r="P13" s="195">
        <v>0</v>
      </c>
      <c r="Q13" s="195">
        <v>0</v>
      </c>
      <c r="R13" s="824">
        <v>250000</v>
      </c>
    </row>
    <row r="14" spans="1:19">
      <c r="A14" s="598" t="s">
        <v>234</v>
      </c>
      <c r="B14" s="434"/>
      <c r="C14" s="195">
        <v>0</v>
      </c>
      <c r="D14" s="195">
        <v>0</v>
      </c>
      <c r="E14" s="195">
        <v>1800000</v>
      </c>
      <c r="F14" s="195">
        <v>0</v>
      </c>
      <c r="G14" s="195">
        <v>0</v>
      </c>
      <c r="H14" s="195">
        <v>0</v>
      </c>
      <c r="I14" s="195">
        <v>0</v>
      </c>
      <c r="J14" s="195">
        <v>0</v>
      </c>
      <c r="K14" s="195">
        <v>0</v>
      </c>
      <c r="L14" s="195">
        <v>0</v>
      </c>
      <c r="M14" s="195">
        <v>0</v>
      </c>
      <c r="N14" s="195">
        <v>0</v>
      </c>
      <c r="O14" s="195">
        <v>0</v>
      </c>
      <c r="P14" s="195">
        <v>0</v>
      </c>
      <c r="Q14" s="195">
        <v>0</v>
      </c>
      <c r="R14" s="824">
        <v>1800000</v>
      </c>
    </row>
    <row r="15" spans="1:19">
      <c r="A15" s="598" t="s">
        <v>235</v>
      </c>
      <c r="B15" s="434"/>
      <c r="C15" s="195">
        <v>0</v>
      </c>
      <c r="D15" s="195">
        <v>0</v>
      </c>
      <c r="E15" s="195">
        <v>0</v>
      </c>
      <c r="F15" s="195">
        <v>0</v>
      </c>
      <c r="G15" s="195">
        <v>0</v>
      </c>
      <c r="H15" s="195">
        <v>0</v>
      </c>
      <c r="I15" s="195">
        <v>0</v>
      </c>
      <c r="J15" s="195">
        <v>0</v>
      </c>
      <c r="K15" s="195">
        <v>0</v>
      </c>
      <c r="L15" s="195">
        <v>0</v>
      </c>
      <c r="M15" s="195">
        <v>0</v>
      </c>
      <c r="N15" s="195">
        <v>0</v>
      </c>
      <c r="O15" s="195">
        <v>0</v>
      </c>
      <c r="P15" s="195">
        <v>0</v>
      </c>
      <c r="Q15" s="195">
        <v>0</v>
      </c>
      <c r="R15" s="824">
        <v>0</v>
      </c>
    </row>
    <row r="16" spans="1:19">
      <c r="A16" s="598" t="s">
        <v>236</v>
      </c>
      <c r="B16" s="434"/>
      <c r="C16" s="195">
        <v>0</v>
      </c>
      <c r="D16" s="195">
        <v>0</v>
      </c>
      <c r="E16" s="195">
        <v>16105000</v>
      </c>
      <c r="F16" s="195">
        <v>3000</v>
      </c>
      <c r="G16" s="195">
        <v>0</v>
      </c>
      <c r="H16" s="195">
        <v>0</v>
      </c>
      <c r="I16" s="195">
        <v>0</v>
      </c>
      <c r="J16" s="195">
        <v>0</v>
      </c>
      <c r="K16" s="195">
        <v>0</v>
      </c>
      <c r="L16" s="195">
        <v>0</v>
      </c>
      <c r="M16" s="195">
        <v>0</v>
      </c>
      <c r="N16" s="195">
        <v>0</v>
      </c>
      <c r="O16" s="195">
        <v>0</v>
      </c>
      <c r="P16" s="195">
        <v>0</v>
      </c>
      <c r="Q16" s="195">
        <v>0</v>
      </c>
      <c r="R16" s="824">
        <v>16108000</v>
      </c>
    </row>
    <row r="17" spans="1:18">
      <c r="A17" s="598" t="s">
        <v>237</v>
      </c>
      <c r="B17" s="434"/>
      <c r="C17" s="195">
        <v>0</v>
      </c>
      <c r="D17" s="195">
        <v>0</v>
      </c>
      <c r="E17" s="195">
        <v>419800</v>
      </c>
      <c r="F17" s="195">
        <v>0</v>
      </c>
      <c r="G17" s="195">
        <v>0</v>
      </c>
      <c r="H17" s="195">
        <v>0</v>
      </c>
      <c r="I17" s="195">
        <v>0</v>
      </c>
      <c r="J17" s="195">
        <v>0</v>
      </c>
      <c r="K17" s="195">
        <v>0</v>
      </c>
      <c r="L17" s="195">
        <v>0</v>
      </c>
      <c r="M17" s="195">
        <v>0</v>
      </c>
      <c r="N17" s="195">
        <v>0</v>
      </c>
      <c r="O17" s="195">
        <v>0</v>
      </c>
      <c r="P17" s="195">
        <v>0</v>
      </c>
      <c r="Q17" s="195">
        <v>0</v>
      </c>
      <c r="R17" s="824">
        <v>419800</v>
      </c>
    </row>
    <row r="18" spans="1:18">
      <c r="A18" s="598" t="s">
        <v>238</v>
      </c>
      <c r="B18" s="434"/>
      <c r="C18" s="195">
        <v>0</v>
      </c>
      <c r="D18" s="195">
        <v>0</v>
      </c>
      <c r="E18" s="195">
        <v>20000</v>
      </c>
      <c r="F18" s="195">
        <v>0</v>
      </c>
      <c r="G18" s="195">
        <v>0</v>
      </c>
      <c r="H18" s="195">
        <v>0</v>
      </c>
      <c r="I18" s="195">
        <v>0</v>
      </c>
      <c r="J18" s="195">
        <v>0</v>
      </c>
      <c r="K18" s="195">
        <v>0</v>
      </c>
      <c r="L18" s="195">
        <v>0</v>
      </c>
      <c r="M18" s="195">
        <v>0</v>
      </c>
      <c r="N18" s="195">
        <v>0</v>
      </c>
      <c r="O18" s="195">
        <v>0</v>
      </c>
      <c r="P18" s="195">
        <v>0</v>
      </c>
      <c r="Q18" s="195">
        <v>0</v>
      </c>
      <c r="R18" s="824">
        <v>20000</v>
      </c>
    </row>
    <row r="19" spans="1:18">
      <c r="A19" s="493" t="s">
        <v>239</v>
      </c>
      <c r="B19" s="441"/>
      <c r="C19" s="195">
        <v>0</v>
      </c>
      <c r="D19" s="195">
        <v>33300</v>
      </c>
      <c r="E19" s="195">
        <v>106250</v>
      </c>
      <c r="F19" s="195">
        <v>20000</v>
      </c>
      <c r="G19" s="195">
        <v>310000</v>
      </c>
      <c r="H19" s="195">
        <v>2000</v>
      </c>
      <c r="I19" s="195">
        <v>12000</v>
      </c>
      <c r="J19" s="195">
        <v>0</v>
      </c>
      <c r="K19" s="195">
        <v>25200</v>
      </c>
      <c r="L19" s="195">
        <v>7500</v>
      </c>
      <c r="M19" s="195">
        <v>0</v>
      </c>
      <c r="N19" s="195">
        <v>0</v>
      </c>
      <c r="O19" s="195">
        <v>0</v>
      </c>
      <c r="P19" s="195">
        <v>0</v>
      </c>
      <c r="Q19" s="195">
        <v>0</v>
      </c>
      <c r="R19" s="824">
        <v>516250</v>
      </c>
    </row>
    <row r="20" spans="1:18">
      <c r="A20" s="598" t="s">
        <v>20</v>
      </c>
      <c r="B20" s="434"/>
      <c r="C20" s="195">
        <v>140000</v>
      </c>
      <c r="D20" s="195">
        <v>0</v>
      </c>
      <c r="E20" s="195">
        <v>16818000</v>
      </c>
      <c r="F20" s="195">
        <v>540000</v>
      </c>
      <c r="G20" s="195">
        <v>563000</v>
      </c>
      <c r="H20" s="195">
        <v>0</v>
      </c>
      <c r="I20" s="195">
        <v>0</v>
      </c>
      <c r="J20" s="195">
        <v>0</v>
      </c>
      <c r="K20" s="195">
        <v>0</v>
      </c>
      <c r="L20" s="195">
        <v>0</v>
      </c>
      <c r="M20" s="195">
        <v>0</v>
      </c>
      <c r="N20" s="195">
        <v>0</v>
      </c>
      <c r="O20" s="195">
        <v>0</v>
      </c>
      <c r="P20" s="195">
        <v>0</v>
      </c>
      <c r="Q20" s="195">
        <v>0</v>
      </c>
      <c r="R20" s="824">
        <v>18061000</v>
      </c>
    </row>
    <row r="21" spans="1:18">
      <c r="A21" s="493" t="s">
        <v>240</v>
      </c>
      <c r="B21" s="441"/>
      <c r="C21" s="195">
        <v>0</v>
      </c>
      <c r="D21" s="195">
        <v>56100</v>
      </c>
      <c r="E21" s="195">
        <v>0</v>
      </c>
      <c r="F21" s="195">
        <v>0</v>
      </c>
      <c r="G21" s="195">
        <v>0</v>
      </c>
      <c r="H21" s="195">
        <v>0</v>
      </c>
      <c r="I21" s="195">
        <v>0</v>
      </c>
      <c r="J21" s="195">
        <v>0</v>
      </c>
      <c r="K21" s="195">
        <v>0</v>
      </c>
      <c r="L21" s="195">
        <v>0</v>
      </c>
      <c r="M21" s="195">
        <v>0</v>
      </c>
      <c r="N21" s="195">
        <v>0</v>
      </c>
      <c r="O21" s="195">
        <v>0</v>
      </c>
      <c r="P21" s="195">
        <v>0</v>
      </c>
      <c r="Q21" s="195">
        <v>0</v>
      </c>
      <c r="R21" s="824">
        <v>56100</v>
      </c>
    </row>
    <row r="22" spans="1:18">
      <c r="A22" s="120" t="s">
        <v>22</v>
      </c>
      <c r="B22" s="441"/>
      <c r="C22" s="403">
        <v>149600</v>
      </c>
      <c r="D22" s="403">
        <v>95400</v>
      </c>
      <c r="E22" s="403">
        <v>40873692.719999999</v>
      </c>
      <c r="F22" s="403">
        <v>715000</v>
      </c>
      <c r="G22" s="403">
        <v>873000</v>
      </c>
      <c r="H22" s="403">
        <v>2000</v>
      </c>
      <c r="I22" s="403">
        <v>12000</v>
      </c>
      <c r="J22" s="403">
        <v>4195867.2149999999</v>
      </c>
      <c r="K22" s="403">
        <v>5315062.8486000011</v>
      </c>
      <c r="L22" s="403">
        <v>2116520.77</v>
      </c>
      <c r="M22" s="403">
        <v>0</v>
      </c>
      <c r="N22" s="403">
        <v>0</v>
      </c>
      <c r="O22" s="403">
        <v>0</v>
      </c>
      <c r="P22" s="403">
        <v>0</v>
      </c>
      <c r="Q22" s="403">
        <v>0</v>
      </c>
      <c r="R22" s="825">
        <v>54348143.553599998</v>
      </c>
    </row>
    <row r="23" spans="1:18" ht="3" customHeight="1">
      <c r="A23" s="92"/>
      <c r="B23" s="441"/>
      <c r="C23" s="110"/>
      <c r="D23" s="110"/>
      <c r="E23" s="110"/>
      <c r="F23" s="110"/>
      <c r="G23" s="110"/>
      <c r="H23" s="110"/>
      <c r="I23" s="110"/>
      <c r="J23" s="110"/>
      <c r="K23" s="110"/>
      <c r="L23" s="110"/>
      <c r="M23" s="110"/>
      <c r="N23" s="110"/>
      <c r="O23" s="110"/>
      <c r="P23" s="110"/>
      <c r="Q23" s="110"/>
      <c r="R23" s="824"/>
    </row>
    <row r="24" spans="1:18">
      <c r="A24" s="484" t="s">
        <v>241</v>
      </c>
      <c r="B24" s="454"/>
      <c r="C24" s="110"/>
      <c r="D24" s="110"/>
      <c r="E24" s="110"/>
      <c r="F24" s="110"/>
      <c r="G24" s="110"/>
      <c r="H24" s="110"/>
      <c r="I24" s="110"/>
      <c r="J24" s="110"/>
      <c r="K24" s="110"/>
      <c r="L24" s="110"/>
      <c r="M24" s="110"/>
      <c r="N24" s="110"/>
      <c r="O24" s="110"/>
      <c r="P24" s="110"/>
      <c r="Q24" s="110"/>
      <c r="R24" s="824"/>
    </row>
    <row r="25" spans="1:18">
      <c r="A25" s="598" t="s">
        <v>242</v>
      </c>
      <c r="B25" s="434"/>
      <c r="C25" s="195">
        <v>286915.06088630401</v>
      </c>
      <c r="D25" s="195">
        <v>5304261.272832159</v>
      </c>
      <c r="E25" s="195">
        <v>10957810.498093696</v>
      </c>
      <c r="F25" s="195">
        <v>953572.84209475201</v>
      </c>
      <c r="G25" s="195">
        <v>600000</v>
      </c>
      <c r="H25" s="195">
        <v>0</v>
      </c>
      <c r="I25" s="195">
        <v>0</v>
      </c>
      <c r="J25" s="195">
        <v>3041287.0835329606</v>
      </c>
      <c r="K25" s="195">
        <v>1250781.7741751359</v>
      </c>
      <c r="L25" s="195">
        <v>884217.00520799984</v>
      </c>
      <c r="M25" s="195">
        <v>0</v>
      </c>
      <c r="N25" s="195">
        <v>0</v>
      </c>
      <c r="O25" s="195">
        <v>0</v>
      </c>
      <c r="P25" s="195">
        <v>0</v>
      </c>
      <c r="Q25" s="195">
        <v>0</v>
      </c>
      <c r="R25" s="824">
        <v>23278845.536823008</v>
      </c>
    </row>
    <row r="26" spans="1:18">
      <c r="A26" s="598" t="s">
        <v>24</v>
      </c>
      <c r="B26" s="434"/>
      <c r="C26" s="195">
        <v>0</v>
      </c>
      <c r="D26" s="195">
        <v>0</v>
      </c>
      <c r="E26" s="195">
        <v>0</v>
      </c>
      <c r="F26" s="195">
        <v>0</v>
      </c>
      <c r="G26" s="195">
        <v>1850000</v>
      </c>
      <c r="H26" s="195">
        <v>0</v>
      </c>
      <c r="I26" s="195">
        <v>0</v>
      </c>
      <c r="J26" s="195">
        <v>0</v>
      </c>
      <c r="K26" s="195">
        <v>0</v>
      </c>
      <c r="L26" s="195">
        <v>0</v>
      </c>
      <c r="M26" s="195">
        <v>0</v>
      </c>
      <c r="N26" s="195">
        <v>0</v>
      </c>
      <c r="O26" s="195">
        <v>0</v>
      </c>
      <c r="P26" s="195">
        <v>0</v>
      </c>
      <c r="Q26" s="195">
        <v>0</v>
      </c>
      <c r="R26" s="824">
        <v>1850000</v>
      </c>
    </row>
    <row r="27" spans="1:18">
      <c r="A27" s="598" t="s">
        <v>243</v>
      </c>
      <c r="B27" s="434"/>
      <c r="C27" s="195">
        <v>0</v>
      </c>
      <c r="D27" s="195">
        <v>0</v>
      </c>
      <c r="E27" s="195">
        <v>8899166.4600000437</v>
      </c>
      <c r="F27" s="195">
        <v>0</v>
      </c>
      <c r="G27" s="195">
        <v>0</v>
      </c>
      <c r="H27" s="195">
        <v>0</v>
      </c>
      <c r="I27" s="195">
        <v>0</v>
      </c>
      <c r="J27" s="195">
        <v>0</v>
      </c>
      <c r="K27" s="195">
        <v>0</v>
      </c>
      <c r="L27" s="195">
        <v>0</v>
      </c>
      <c r="M27" s="195">
        <v>0</v>
      </c>
      <c r="N27" s="195">
        <v>0</v>
      </c>
      <c r="O27" s="195">
        <v>0</v>
      </c>
      <c r="P27" s="195">
        <v>0</v>
      </c>
      <c r="Q27" s="195">
        <v>0</v>
      </c>
      <c r="R27" s="824">
        <v>8899166.4600000437</v>
      </c>
    </row>
    <row r="28" spans="1:18">
      <c r="A28" s="598" t="s">
        <v>25</v>
      </c>
      <c r="B28" s="434"/>
      <c r="C28" s="195">
        <v>4000</v>
      </c>
      <c r="D28" s="195">
        <v>20000</v>
      </c>
      <c r="E28" s="195">
        <v>5293933.0649144258</v>
      </c>
      <c r="F28" s="195">
        <v>30600</v>
      </c>
      <c r="G28" s="195">
        <v>5000</v>
      </c>
      <c r="H28" s="195">
        <v>0</v>
      </c>
      <c r="I28" s="195">
        <v>0</v>
      </c>
      <c r="J28" s="195">
        <v>4000</v>
      </c>
      <c r="K28" s="195">
        <v>0</v>
      </c>
      <c r="L28" s="195">
        <v>0</v>
      </c>
      <c r="M28" s="195">
        <v>0</v>
      </c>
      <c r="N28" s="195">
        <v>0</v>
      </c>
      <c r="O28" s="195">
        <v>0</v>
      </c>
      <c r="P28" s="195">
        <v>0</v>
      </c>
      <c r="Q28" s="195">
        <v>0</v>
      </c>
      <c r="R28" s="824">
        <v>5357533.0649144258</v>
      </c>
    </row>
    <row r="29" spans="1:18">
      <c r="A29" s="598" t="s">
        <v>26</v>
      </c>
      <c r="B29" s="434"/>
      <c r="C29" s="195">
        <v>0</v>
      </c>
      <c r="D29" s="195">
        <v>0</v>
      </c>
      <c r="E29" s="195">
        <v>105000</v>
      </c>
      <c r="F29" s="195">
        <v>0</v>
      </c>
      <c r="G29" s="195">
        <v>0</v>
      </c>
      <c r="H29" s="195">
        <v>0</v>
      </c>
      <c r="I29" s="195">
        <v>0</v>
      </c>
      <c r="J29" s="195">
        <v>348000</v>
      </c>
      <c r="K29" s="195">
        <v>0</v>
      </c>
      <c r="L29" s="195">
        <v>0</v>
      </c>
      <c r="M29" s="195">
        <v>0</v>
      </c>
      <c r="N29" s="195">
        <v>0</v>
      </c>
      <c r="O29" s="195">
        <v>0</v>
      </c>
      <c r="P29" s="195">
        <v>0</v>
      </c>
      <c r="Q29" s="195">
        <v>0</v>
      </c>
      <c r="R29" s="824">
        <v>453000</v>
      </c>
    </row>
    <row r="30" spans="1:18">
      <c r="A30" s="598" t="s">
        <v>244</v>
      </c>
      <c r="B30" s="434"/>
      <c r="C30" s="195">
        <v>0</v>
      </c>
      <c r="D30" s="195">
        <v>0</v>
      </c>
      <c r="E30" s="195">
        <v>0</v>
      </c>
      <c r="F30" s="195">
        <v>0</v>
      </c>
      <c r="G30" s="195">
        <v>0</v>
      </c>
      <c r="H30" s="195">
        <v>0</v>
      </c>
      <c r="I30" s="195">
        <v>0</v>
      </c>
      <c r="J30" s="195">
        <v>0</v>
      </c>
      <c r="K30" s="195">
        <v>8000000</v>
      </c>
      <c r="L30" s="195">
        <v>450000</v>
      </c>
      <c r="M30" s="195">
        <v>0</v>
      </c>
      <c r="N30" s="195">
        <v>0</v>
      </c>
      <c r="O30" s="195">
        <v>0</v>
      </c>
      <c r="P30" s="195">
        <v>0</v>
      </c>
      <c r="Q30" s="195">
        <v>0</v>
      </c>
      <c r="R30" s="824">
        <v>8450000</v>
      </c>
    </row>
    <row r="31" spans="1:18">
      <c r="A31" s="598" t="s">
        <v>245</v>
      </c>
      <c r="B31" s="434"/>
      <c r="C31" s="195">
        <v>0</v>
      </c>
      <c r="D31" s="195">
        <v>0</v>
      </c>
      <c r="E31" s="195">
        <v>0</v>
      </c>
      <c r="F31" s="195">
        <v>0</v>
      </c>
      <c r="G31" s="195">
        <v>0</v>
      </c>
      <c r="H31" s="195">
        <v>0</v>
      </c>
      <c r="I31" s="195">
        <v>0</v>
      </c>
      <c r="J31" s="195">
        <v>0</v>
      </c>
      <c r="K31" s="195">
        <v>0</v>
      </c>
      <c r="L31" s="195">
        <v>0</v>
      </c>
      <c r="M31" s="195">
        <v>0</v>
      </c>
      <c r="N31" s="195">
        <v>0</v>
      </c>
      <c r="O31" s="195">
        <v>0</v>
      </c>
      <c r="P31" s="195">
        <v>0</v>
      </c>
      <c r="Q31" s="195">
        <v>0</v>
      </c>
      <c r="R31" s="824">
        <v>0</v>
      </c>
    </row>
    <row r="32" spans="1:18">
      <c r="A32" s="598" t="s">
        <v>246</v>
      </c>
      <c r="B32" s="434"/>
      <c r="C32" s="195">
        <v>0</v>
      </c>
      <c r="D32" s="195">
        <v>0</v>
      </c>
      <c r="E32" s="195">
        <v>5000</v>
      </c>
      <c r="F32" s="195">
        <v>0</v>
      </c>
      <c r="G32" s="195">
        <v>0</v>
      </c>
      <c r="H32" s="195">
        <v>0</v>
      </c>
      <c r="I32" s="195">
        <v>0</v>
      </c>
      <c r="J32" s="195">
        <v>0</v>
      </c>
      <c r="K32" s="195">
        <v>0</v>
      </c>
      <c r="L32" s="195">
        <v>0</v>
      </c>
      <c r="M32" s="195">
        <v>0</v>
      </c>
      <c r="N32" s="195">
        <v>0</v>
      </c>
      <c r="O32" s="195">
        <v>0</v>
      </c>
      <c r="P32" s="195">
        <v>0</v>
      </c>
      <c r="Q32" s="195">
        <v>0</v>
      </c>
      <c r="R32" s="824">
        <v>5000</v>
      </c>
    </row>
    <row r="33" spans="1:21">
      <c r="A33" s="598" t="s">
        <v>28</v>
      </c>
      <c r="B33" s="434"/>
      <c r="C33" s="195">
        <v>0</v>
      </c>
      <c r="D33" s="195">
        <v>0</v>
      </c>
      <c r="E33" s="195">
        <v>152629.82999999999</v>
      </c>
      <c r="F33" s="195">
        <v>0</v>
      </c>
      <c r="G33" s="195">
        <v>0</v>
      </c>
      <c r="H33" s="195">
        <v>0</v>
      </c>
      <c r="I33" s="195">
        <v>0</v>
      </c>
      <c r="J33" s="195">
        <v>2738985.3360000001</v>
      </c>
      <c r="K33" s="195">
        <v>475820.22</v>
      </c>
      <c r="L33" s="195">
        <v>115643.24400000001</v>
      </c>
      <c r="M33" s="195">
        <v>0</v>
      </c>
      <c r="N33" s="195">
        <v>0</v>
      </c>
      <c r="O33" s="195">
        <v>0</v>
      </c>
      <c r="P33" s="195">
        <v>0</v>
      </c>
      <c r="Q33" s="195">
        <v>0</v>
      </c>
      <c r="R33" s="824">
        <v>3483078.63</v>
      </c>
    </row>
    <row r="34" spans="1:21">
      <c r="A34" s="598" t="s">
        <v>577</v>
      </c>
      <c r="B34" s="434"/>
      <c r="C34" s="195">
        <v>32000</v>
      </c>
      <c r="D34" s="195">
        <v>1732900</v>
      </c>
      <c r="E34" s="195">
        <v>7081300</v>
      </c>
      <c r="F34" s="195">
        <v>750750</v>
      </c>
      <c r="G34" s="195">
        <v>1822883.5493879998</v>
      </c>
      <c r="H34" s="195">
        <v>181500</v>
      </c>
      <c r="I34" s="195">
        <v>169000</v>
      </c>
      <c r="J34" s="195">
        <v>1512200</v>
      </c>
      <c r="K34" s="195">
        <v>2585450</v>
      </c>
      <c r="L34" s="195">
        <v>2270000</v>
      </c>
      <c r="M34" s="195">
        <v>0</v>
      </c>
      <c r="N34" s="195">
        <v>0</v>
      </c>
      <c r="O34" s="195">
        <v>0</v>
      </c>
      <c r="P34" s="195">
        <v>0</v>
      </c>
      <c r="Q34" s="195">
        <v>0</v>
      </c>
      <c r="R34" s="824">
        <v>18137983.549387999</v>
      </c>
    </row>
    <row r="35" spans="1:21">
      <c r="A35" s="598" t="s">
        <v>248</v>
      </c>
      <c r="B35" s="434"/>
      <c r="C35" s="195">
        <v>0</v>
      </c>
      <c r="D35" s="195">
        <v>2000</v>
      </c>
      <c r="E35" s="195">
        <v>0</v>
      </c>
      <c r="F35" s="195">
        <v>0</v>
      </c>
      <c r="G35" s="195">
        <v>0</v>
      </c>
      <c r="H35" s="195">
        <v>0</v>
      </c>
      <c r="I35" s="195">
        <v>0</v>
      </c>
      <c r="J35" s="195">
        <v>1000</v>
      </c>
      <c r="K35" s="195">
        <v>0</v>
      </c>
      <c r="L35" s="195">
        <v>0</v>
      </c>
      <c r="M35" s="195">
        <v>0</v>
      </c>
      <c r="N35" s="195">
        <v>0</v>
      </c>
      <c r="O35" s="195">
        <v>0</v>
      </c>
      <c r="P35" s="195">
        <v>0</v>
      </c>
      <c r="Q35" s="195">
        <v>0</v>
      </c>
      <c r="R35" s="824">
        <v>3000</v>
      </c>
    </row>
    <row r="36" spans="1:21">
      <c r="A36" s="120" t="s">
        <v>30</v>
      </c>
      <c r="B36" s="441"/>
      <c r="C36" s="403">
        <v>322915.06088630401</v>
      </c>
      <c r="D36" s="403">
        <v>7059161.272832159</v>
      </c>
      <c r="E36" s="403">
        <v>32494839.853008166</v>
      </c>
      <c r="F36" s="403">
        <v>1734922.842094752</v>
      </c>
      <c r="G36" s="403">
        <v>4277883.5493879998</v>
      </c>
      <c r="H36" s="403">
        <v>181500</v>
      </c>
      <c r="I36" s="403">
        <v>169000</v>
      </c>
      <c r="J36" s="403">
        <v>7645472.4195329603</v>
      </c>
      <c r="K36" s="403">
        <v>12312051.994175136</v>
      </c>
      <c r="L36" s="403">
        <v>3719860.2492079996</v>
      </c>
      <c r="M36" s="403">
        <v>0</v>
      </c>
      <c r="N36" s="403">
        <v>0</v>
      </c>
      <c r="O36" s="403">
        <v>0</v>
      </c>
      <c r="P36" s="403">
        <v>0</v>
      </c>
      <c r="Q36" s="403">
        <v>0</v>
      </c>
      <c r="R36" s="825">
        <v>69917607.241125479</v>
      </c>
    </row>
    <row r="37" spans="1:21">
      <c r="A37" s="92"/>
      <c r="B37" s="441"/>
      <c r="C37" s="121"/>
      <c r="D37" s="121"/>
      <c r="E37" s="121"/>
      <c r="F37" s="121"/>
      <c r="G37" s="121"/>
      <c r="H37" s="121"/>
      <c r="I37" s="121"/>
      <c r="J37" s="121"/>
      <c r="K37" s="121"/>
      <c r="L37" s="121"/>
      <c r="M37" s="121"/>
      <c r="N37" s="121"/>
      <c r="O37" s="121"/>
      <c r="P37" s="121"/>
      <c r="Q37" s="121"/>
      <c r="R37" s="824"/>
    </row>
    <row r="38" spans="1:21">
      <c r="A38" s="120" t="s">
        <v>31</v>
      </c>
      <c r="B38" s="441"/>
      <c r="C38" s="403">
        <v>-173315.06088630401</v>
      </c>
      <c r="D38" s="403">
        <v>-6963761.272832159</v>
      </c>
      <c r="E38" s="403">
        <v>8378852.8669918329</v>
      </c>
      <c r="F38" s="403">
        <v>-1019922.842094752</v>
      </c>
      <c r="G38" s="403">
        <v>-3404883.5493879998</v>
      </c>
      <c r="H38" s="403">
        <v>-179500</v>
      </c>
      <c r="I38" s="403">
        <v>-157000</v>
      </c>
      <c r="J38" s="403">
        <v>-3449605.2045329604</v>
      </c>
      <c r="K38" s="403">
        <v>-6996989.145575135</v>
      </c>
      <c r="L38" s="403">
        <v>-1603339.4792079995</v>
      </c>
      <c r="M38" s="403">
        <v>0</v>
      </c>
      <c r="N38" s="403">
        <v>0</v>
      </c>
      <c r="O38" s="403">
        <v>0</v>
      </c>
      <c r="P38" s="403">
        <v>0</v>
      </c>
      <c r="Q38" s="403">
        <v>0</v>
      </c>
      <c r="R38" s="825">
        <v>-15569463.687525481</v>
      </c>
    </row>
    <row r="39" spans="1:21">
      <c r="A39" s="493" t="s">
        <v>32</v>
      </c>
      <c r="B39" s="441"/>
      <c r="C39" s="195">
        <v>0</v>
      </c>
      <c r="D39" s="195">
        <v>0</v>
      </c>
      <c r="E39" s="195">
        <v>0</v>
      </c>
      <c r="F39" s="195">
        <v>0</v>
      </c>
      <c r="G39" s="195">
        <v>0</v>
      </c>
      <c r="H39" s="195">
        <v>0</v>
      </c>
      <c r="I39" s="195">
        <v>0</v>
      </c>
      <c r="J39" s="195">
        <v>0</v>
      </c>
      <c r="K39" s="195">
        <v>0</v>
      </c>
      <c r="L39" s="195">
        <v>0</v>
      </c>
      <c r="M39" s="195">
        <v>0</v>
      </c>
      <c r="N39" s="195">
        <v>0</v>
      </c>
      <c r="O39" s="195">
        <v>0</v>
      </c>
      <c r="P39" s="195">
        <v>0</v>
      </c>
      <c r="Q39" s="195">
        <v>0</v>
      </c>
      <c r="R39" s="824">
        <v>0</v>
      </c>
    </row>
    <row r="40" spans="1:21">
      <c r="A40" s="826" t="s">
        <v>249</v>
      </c>
      <c r="B40" s="441"/>
      <c r="C40" s="195">
        <v>0</v>
      </c>
      <c r="D40" s="195">
        <v>0</v>
      </c>
      <c r="E40" s="195">
        <v>0</v>
      </c>
      <c r="F40" s="195">
        <v>0</v>
      </c>
      <c r="G40" s="195">
        <v>0</v>
      </c>
      <c r="H40" s="195">
        <v>0</v>
      </c>
      <c r="I40" s="195">
        <v>0</v>
      </c>
      <c r="J40" s="195">
        <v>0</v>
      </c>
      <c r="K40" s="195">
        <v>0</v>
      </c>
      <c r="L40" s="195">
        <v>0</v>
      </c>
      <c r="M40" s="195">
        <v>0</v>
      </c>
      <c r="N40" s="195">
        <v>0</v>
      </c>
      <c r="O40" s="195">
        <v>0</v>
      </c>
      <c r="P40" s="195">
        <v>0</v>
      </c>
      <c r="Q40" s="195">
        <v>0</v>
      </c>
      <c r="R40" s="824">
        <v>0</v>
      </c>
    </row>
    <row r="41" spans="1:21">
      <c r="A41" s="493" t="s">
        <v>250</v>
      </c>
      <c r="B41" s="441"/>
      <c r="C41" s="195">
        <v>0</v>
      </c>
      <c r="D41" s="195">
        <v>0</v>
      </c>
      <c r="E41" s="195">
        <v>0</v>
      </c>
      <c r="F41" s="195">
        <v>0</v>
      </c>
      <c r="G41" s="195">
        <v>0</v>
      </c>
      <c r="H41" s="195">
        <v>0</v>
      </c>
      <c r="I41" s="195">
        <v>0</v>
      </c>
      <c r="J41" s="195">
        <v>0</v>
      </c>
      <c r="K41" s="195">
        <v>0</v>
      </c>
      <c r="L41" s="195">
        <v>0</v>
      </c>
      <c r="M41" s="195">
        <v>0</v>
      </c>
      <c r="N41" s="195">
        <v>0</v>
      </c>
      <c r="O41" s="195">
        <v>0</v>
      </c>
      <c r="P41" s="195">
        <v>0</v>
      </c>
      <c r="Q41" s="195">
        <v>0</v>
      </c>
      <c r="R41" s="824">
        <v>0</v>
      </c>
    </row>
    <row r="42" spans="1:21" ht="25.5">
      <c r="A42" s="827" t="s">
        <v>34</v>
      </c>
      <c r="B42" s="473"/>
      <c r="C42" s="828">
        <v>-173315.06088630401</v>
      </c>
      <c r="D42" s="828">
        <v>-6963761.272832159</v>
      </c>
      <c r="E42" s="828">
        <v>8378852.8669918329</v>
      </c>
      <c r="F42" s="828">
        <v>-1019922.842094752</v>
      </c>
      <c r="G42" s="828">
        <v>-3404883.5493879998</v>
      </c>
      <c r="H42" s="828">
        <v>-179500</v>
      </c>
      <c r="I42" s="828">
        <v>-157000</v>
      </c>
      <c r="J42" s="828">
        <v>-3449605.2045329604</v>
      </c>
      <c r="K42" s="828">
        <v>-6996989.145575135</v>
      </c>
      <c r="L42" s="828">
        <v>-1603339.4792079995</v>
      </c>
      <c r="M42" s="828">
        <v>0</v>
      </c>
      <c r="N42" s="828">
        <v>0</v>
      </c>
      <c r="O42" s="828">
        <v>0</v>
      </c>
      <c r="P42" s="828">
        <v>0</v>
      </c>
      <c r="Q42" s="828">
        <v>0</v>
      </c>
      <c r="R42" s="829">
        <v>-15569463.687525481</v>
      </c>
    </row>
    <row r="43" spans="1:21" s="325" customFormat="1">
      <c r="A43" s="320" t="s">
        <v>98</v>
      </c>
      <c r="B43" s="421"/>
      <c r="C43" s="425"/>
      <c r="D43" s="425"/>
      <c r="E43" s="425"/>
      <c r="F43" s="425"/>
      <c r="G43" s="425"/>
      <c r="H43" s="425"/>
      <c r="I43" s="425"/>
      <c r="J43" s="425"/>
      <c r="K43" s="425"/>
      <c r="L43" s="425"/>
      <c r="M43" s="425"/>
      <c r="N43" s="425"/>
      <c r="O43" s="425"/>
      <c r="P43" s="425"/>
      <c r="Q43" s="425"/>
      <c r="R43" s="425"/>
    </row>
    <row r="44" spans="1:21" s="325" customFormat="1">
      <c r="A44" s="241" t="s">
        <v>620</v>
      </c>
      <c r="B44" s="421"/>
      <c r="C44" s="425"/>
      <c r="D44" s="424"/>
      <c r="E44" s="425"/>
      <c r="F44" s="425"/>
      <c r="G44" s="425"/>
      <c r="H44" s="425"/>
      <c r="I44" s="425"/>
      <c r="J44" s="425"/>
      <c r="K44" s="425"/>
      <c r="L44" s="425"/>
      <c r="M44" s="425"/>
      <c r="N44" s="425"/>
      <c r="O44" s="425"/>
      <c r="P44" s="425"/>
      <c r="Q44" s="425"/>
      <c r="R44" s="425"/>
    </row>
    <row r="45" spans="1:21">
      <c r="A45" s="245" t="s">
        <v>263</v>
      </c>
      <c r="B45" s="246"/>
      <c r="C45" s="224"/>
      <c r="D45" s="224"/>
      <c r="E45" s="224"/>
      <c r="F45" s="224"/>
      <c r="G45" s="224"/>
      <c r="H45" s="224"/>
      <c r="I45" s="224"/>
      <c r="J45" s="224"/>
      <c r="K45" s="224"/>
      <c r="L45" s="224"/>
      <c r="M45" s="224"/>
      <c r="N45" s="224"/>
      <c r="O45" s="224"/>
      <c r="P45" s="224"/>
      <c r="Q45" s="224"/>
      <c r="R45" s="830">
        <v>-9493000</v>
      </c>
    </row>
    <row r="46" spans="1:21">
      <c r="A46" s="333"/>
      <c r="B46" s="246"/>
      <c r="C46" s="224"/>
      <c r="D46" s="224"/>
      <c r="E46" s="224"/>
      <c r="F46" s="224"/>
      <c r="G46" s="224"/>
      <c r="H46" s="224"/>
      <c r="I46" s="224"/>
      <c r="J46" s="224"/>
      <c r="K46" s="224"/>
      <c r="L46" s="224"/>
      <c r="M46" s="224"/>
      <c r="N46" s="224"/>
      <c r="O46" s="224"/>
      <c r="P46" s="224"/>
      <c r="Q46" s="224"/>
      <c r="R46" s="224"/>
    </row>
    <row r="47" spans="1:21">
      <c r="B47" s="2"/>
      <c r="U47" s="831"/>
    </row>
    <row r="48" spans="1:21">
      <c r="B48" s="2"/>
      <c r="G48" s="140"/>
      <c r="H48" s="140"/>
      <c r="I48" s="140"/>
      <c r="J48" s="140"/>
      <c r="K48" s="140"/>
      <c r="L48" s="140"/>
      <c r="M48" s="140"/>
      <c r="N48" s="140"/>
      <c r="O48" s="140"/>
      <c r="P48" s="140"/>
      <c r="Q48" s="140"/>
      <c r="R48" s="140"/>
    </row>
    <row r="49" spans="2:21">
      <c r="B49" s="2"/>
      <c r="G49" s="140"/>
      <c r="H49" s="140"/>
      <c r="I49" s="140"/>
      <c r="J49" s="140"/>
      <c r="K49" s="140"/>
      <c r="L49" s="140"/>
      <c r="M49" s="140"/>
      <c r="N49" s="140"/>
      <c r="O49" s="140"/>
      <c r="P49" s="140"/>
      <c r="Q49" s="140"/>
      <c r="R49" s="140"/>
    </row>
    <row r="50" spans="2:21">
      <c r="B50" s="2"/>
      <c r="G50" s="140"/>
      <c r="H50" s="140"/>
      <c r="I50" s="140"/>
      <c r="J50" s="140"/>
      <c r="K50" s="140"/>
      <c r="L50" s="140"/>
      <c r="M50" s="140"/>
      <c r="N50" s="140"/>
      <c r="O50" s="140"/>
      <c r="P50" s="140"/>
      <c r="Q50" s="140"/>
      <c r="R50" s="140"/>
    </row>
    <row r="51" spans="2:21">
      <c r="B51" s="2"/>
      <c r="U51" s="482"/>
    </row>
    <row r="52" spans="2:21">
      <c r="B52" s="2"/>
      <c r="U52" s="482"/>
    </row>
    <row r="53" spans="2:21">
      <c r="B53" s="2"/>
      <c r="U53" s="482"/>
    </row>
    <row r="54" spans="2:21">
      <c r="B54" s="2"/>
    </row>
    <row r="55" spans="2:21">
      <c r="B55" s="2"/>
    </row>
    <row r="56" spans="2:21">
      <c r="B56" s="2"/>
    </row>
    <row r="57" spans="2:21">
      <c r="B57" s="2"/>
    </row>
    <row r="58" spans="2:21">
      <c r="B58" s="2"/>
    </row>
    <row r="59" spans="2:21">
      <c r="B59" s="2"/>
    </row>
    <row r="60" spans="2:21">
      <c r="B60" s="2"/>
    </row>
    <row r="61" spans="2:21">
      <c r="B61" s="2"/>
    </row>
    <row r="62" spans="2:21">
      <c r="B62" s="2"/>
    </row>
    <row r="63" spans="2:21">
      <c r="B63" s="2"/>
    </row>
    <row r="64" spans="2:21">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sheetData>
  <mergeCells count="16">
    <mergeCell ref="H2:H3"/>
    <mergeCell ref="C2:C3"/>
    <mergeCell ref="D2:D3"/>
    <mergeCell ref="E2:E3"/>
    <mergeCell ref="F2:F3"/>
    <mergeCell ref="G2:G3"/>
    <mergeCell ref="O2:O3"/>
    <mergeCell ref="P2:P3"/>
    <mergeCell ref="Q2:Q3"/>
    <mergeCell ref="R2:R3"/>
    <mergeCell ref="I2:I3"/>
    <mergeCell ref="J2:J3"/>
    <mergeCell ref="K2:K3"/>
    <mergeCell ref="L2:L3"/>
    <mergeCell ref="M2:M3"/>
    <mergeCell ref="N2:N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D2:AJ288"/>
  <sheetViews>
    <sheetView topLeftCell="A4" workbookViewId="0">
      <selection sqref="A1:XFD1048576"/>
    </sheetView>
  </sheetViews>
  <sheetFormatPr defaultRowHeight="12.75"/>
  <cols>
    <col min="1" max="18" width="9.140625" style="2157"/>
    <col min="19" max="22" width="9.140625" style="2273"/>
    <col min="23" max="25" width="9.140625" style="2274"/>
    <col min="26" max="36" width="9.140625" style="2273"/>
    <col min="37" max="16384" width="9.140625" style="2157"/>
  </cols>
  <sheetData>
    <row r="2" spans="4:29">
      <c r="D2" s="2157">
        <v>2020</v>
      </c>
    </row>
    <row r="4" spans="4:29">
      <c r="X4" s="2275" t="s">
        <v>1608</v>
      </c>
    </row>
    <row r="5" spans="4:29">
      <c r="X5" s="2275" t="s">
        <v>1609</v>
      </c>
    </row>
    <row r="6" spans="4:29">
      <c r="AB6" s="2276"/>
      <c r="AC6" s="2277"/>
    </row>
    <row r="7" spans="4:29">
      <c r="W7" s="2275" t="s">
        <v>1610</v>
      </c>
      <c r="X7" s="2275" t="s">
        <v>1611</v>
      </c>
      <c r="AB7" s="2276"/>
      <c r="AC7" s="2278"/>
    </row>
    <row r="8" spans="4:29">
      <c r="X8" s="2275" t="s">
        <v>1612</v>
      </c>
      <c r="AB8" s="2276"/>
      <c r="AC8" s="2277"/>
    </row>
    <row r="9" spans="4:29">
      <c r="AB9" s="2276"/>
      <c r="AC9" s="2277"/>
    </row>
    <row r="10" spans="4:29">
      <c r="AB10" s="2276"/>
      <c r="AC10" s="2277"/>
    </row>
    <row r="11" spans="4:29">
      <c r="AB11" s="2276"/>
      <c r="AC11" s="2277"/>
    </row>
    <row r="12" spans="4:29">
      <c r="AB12" s="2276"/>
      <c r="AC12" s="2277"/>
    </row>
    <row r="13" spans="4:29">
      <c r="AB13" s="2276"/>
      <c r="AC13" s="2278"/>
    </row>
    <row r="14" spans="4:29">
      <c r="AB14" s="2276"/>
      <c r="AC14" s="2277"/>
    </row>
    <row r="15" spans="4:29">
      <c r="AB15" s="2276"/>
      <c r="AC15" s="2154"/>
    </row>
    <row r="16" spans="4:29">
      <c r="AB16" s="2276"/>
      <c r="AC16" s="2154"/>
    </row>
    <row r="17" spans="23:29">
      <c r="W17" s="2275" t="s">
        <v>1613</v>
      </c>
      <c r="X17" s="2275">
        <v>2008</v>
      </c>
      <c r="AB17" s="2276"/>
      <c r="AC17" s="2154"/>
    </row>
    <row r="18" spans="23:29">
      <c r="X18" s="2275">
        <v>2009</v>
      </c>
      <c r="AB18" s="2276"/>
      <c r="AC18" s="2154"/>
    </row>
    <row r="19" spans="23:29">
      <c r="X19" s="2275">
        <v>2010</v>
      </c>
      <c r="AB19" s="2276"/>
      <c r="AC19" s="2154"/>
    </row>
    <row r="20" spans="23:29">
      <c r="X20" s="2275">
        <v>2011</v>
      </c>
      <c r="AB20" s="2276"/>
      <c r="AC20" s="2154"/>
    </row>
    <row r="21" spans="23:29">
      <c r="X21" s="2275">
        <v>2012</v>
      </c>
      <c r="AB21" s="2276"/>
      <c r="AC21" s="2154"/>
    </row>
    <row r="22" spans="23:29">
      <c r="X22" s="2275">
        <v>2013</v>
      </c>
      <c r="AB22" s="2276"/>
      <c r="AC22" s="2154"/>
    </row>
    <row r="23" spans="23:29">
      <c r="X23" s="2275">
        <v>2014</v>
      </c>
      <c r="AB23" s="2276"/>
      <c r="AC23" s="2154"/>
    </row>
    <row r="24" spans="23:29">
      <c r="X24" s="2275">
        <v>2015</v>
      </c>
      <c r="AB24" s="2276"/>
      <c r="AC24" s="2154"/>
    </row>
    <row r="25" spans="23:29">
      <c r="X25" s="2275">
        <v>2016</v>
      </c>
      <c r="AB25" s="2276"/>
      <c r="AC25" s="2154"/>
    </row>
    <row r="26" spans="23:29">
      <c r="X26" s="2275">
        <v>2017</v>
      </c>
      <c r="AB26" s="2276"/>
      <c r="AC26" s="2154"/>
    </row>
    <row r="27" spans="23:29">
      <c r="X27" s="2275">
        <v>2018</v>
      </c>
      <c r="AB27" s="2276"/>
      <c r="AC27" s="2154"/>
    </row>
    <row r="28" spans="23:29">
      <c r="X28" s="2275">
        <v>2019</v>
      </c>
      <c r="AB28" s="2276"/>
      <c r="AC28" s="2154"/>
    </row>
    <row r="29" spans="23:29">
      <c r="X29" s="2275">
        <v>2020</v>
      </c>
      <c r="AB29" s="2276"/>
      <c r="AC29" s="2154"/>
    </row>
    <row r="30" spans="23:29">
      <c r="X30" s="2275">
        <v>2021</v>
      </c>
      <c r="AB30" s="2276"/>
      <c r="AC30" s="2154"/>
    </row>
    <row r="31" spans="23:29">
      <c r="X31" s="2275">
        <v>2022</v>
      </c>
      <c r="AB31" s="2276"/>
      <c r="AC31" s="2154"/>
    </row>
    <row r="32" spans="23:29">
      <c r="AB32" s="2276"/>
      <c r="AC32" s="2154"/>
    </row>
    <row r="33" spans="15:29">
      <c r="W33" s="2275" t="s">
        <v>1614</v>
      </c>
      <c r="X33" s="2274">
        <v>4</v>
      </c>
      <c r="AB33" s="2276"/>
      <c r="AC33" s="2279"/>
    </row>
    <row r="34" spans="15:29">
      <c r="W34" s="2275" t="s">
        <v>1615</v>
      </c>
      <c r="X34" s="2275">
        <f>INDEX(X17:X31,X33,1)</f>
        <v>2011</v>
      </c>
      <c r="AB34" s="2276"/>
      <c r="AC34" s="2154"/>
    </row>
    <row r="35" spans="15:29">
      <c r="AB35" s="2276"/>
      <c r="AC35" s="2154"/>
    </row>
    <row r="36" spans="15:29">
      <c r="W36" s="2275" t="s">
        <v>1616</v>
      </c>
      <c r="X36" s="2280" t="str">
        <f>MTREF&amp;"/"&amp;RIGHT(MTREF,2)+1</f>
        <v>2011/12</v>
      </c>
      <c r="AB36" s="2276"/>
      <c r="AC36" s="2154"/>
    </row>
    <row r="37" spans="15:29">
      <c r="O37" s="2281"/>
      <c r="AB37" s="2276"/>
      <c r="AC37" s="2154"/>
    </row>
    <row r="38" spans="15:29">
      <c r="O38" s="2281"/>
      <c r="AB38" s="2276"/>
      <c r="AC38" s="2154"/>
    </row>
    <row r="39" spans="15:29">
      <c r="O39" s="2281"/>
      <c r="AB39" s="2276"/>
      <c r="AC39" s="2154"/>
    </row>
    <row r="40" spans="15:29">
      <c r="O40" s="2282"/>
      <c r="AB40" s="2276"/>
      <c r="AC40" s="2154"/>
    </row>
    <row r="41" spans="15:29">
      <c r="AB41" s="2276"/>
      <c r="AC41" s="2154"/>
    </row>
    <row r="42" spans="15:29">
      <c r="AB42" s="2276"/>
      <c r="AC42" s="2154"/>
    </row>
    <row r="43" spans="15:29">
      <c r="AB43" s="2276"/>
      <c r="AC43" s="2154"/>
    </row>
    <row r="44" spans="15:29">
      <c r="AB44" s="2276"/>
      <c r="AC44" s="2154"/>
    </row>
    <row r="45" spans="15:29">
      <c r="AB45" s="2276"/>
      <c r="AC45" s="2154"/>
    </row>
    <row r="46" spans="15:29">
      <c r="AB46" s="2276"/>
      <c r="AC46" s="2154"/>
    </row>
    <row r="47" spans="15:29">
      <c r="AB47" s="2276"/>
      <c r="AC47" s="2154"/>
    </row>
    <row r="48" spans="15:29">
      <c r="AB48" s="2276"/>
      <c r="AC48" s="2154"/>
    </row>
    <row r="49" spans="28:29">
      <c r="AB49" s="2276"/>
      <c r="AC49" s="2154"/>
    </row>
    <row r="50" spans="28:29">
      <c r="AB50" s="2276"/>
      <c r="AC50" s="2154"/>
    </row>
    <row r="51" spans="28:29">
      <c r="AB51" s="2276"/>
      <c r="AC51" s="2154"/>
    </row>
    <row r="52" spans="28:29">
      <c r="AB52" s="2276"/>
      <c r="AC52" s="2154"/>
    </row>
    <row r="53" spans="28:29">
      <c r="AB53" s="2276"/>
      <c r="AC53" s="2154"/>
    </row>
    <row r="54" spans="28:29">
      <c r="AB54" s="2276"/>
      <c r="AC54" s="2154"/>
    </row>
    <row r="55" spans="28:29">
      <c r="AB55" s="2276"/>
      <c r="AC55" s="2154"/>
    </row>
    <row r="56" spans="28:29">
      <c r="AB56" s="2276"/>
      <c r="AC56" s="2154"/>
    </row>
    <row r="57" spans="28:29">
      <c r="AB57" s="2276"/>
      <c r="AC57" s="2154"/>
    </row>
    <row r="58" spans="28:29">
      <c r="AB58" s="2276"/>
      <c r="AC58" s="2154"/>
    </row>
    <row r="59" spans="28:29">
      <c r="AB59" s="2276"/>
      <c r="AC59" s="2154"/>
    </row>
    <row r="60" spans="28:29">
      <c r="AB60" s="2276"/>
      <c r="AC60" s="2154"/>
    </row>
    <row r="61" spans="28:29">
      <c r="AB61" s="2276"/>
      <c r="AC61" s="2154"/>
    </row>
    <row r="62" spans="28:29">
      <c r="AB62" s="2276"/>
      <c r="AC62" s="2154"/>
    </row>
    <row r="63" spans="28:29">
      <c r="AB63" s="2276"/>
      <c r="AC63" s="2154"/>
    </row>
    <row r="64" spans="28:29">
      <c r="AB64" s="2276"/>
      <c r="AC64" s="2154"/>
    </row>
    <row r="65" spans="28:29">
      <c r="AB65" s="2276"/>
      <c r="AC65" s="2154"/>
    </row>
    <row r="66" spans="28:29">
      <c r="AB66" s="2276"/>
      <c r="AC66" s="2154"/>
    </row>
    <row r="67" spans="28:29">
      <c r="AB67" s="2276"/>
      <c r="AC67" s="2154"/>
    </row>
    <row r="68" spans="28:29">
      <c r="AB68" s="2276"/>
      <c r="AC68" s="2154"/>
    </row>
    <row r="69" spans="28:29">
      <c r="AB69" s="2276"/>
      <c r="AC69" s="2154"/>
    </row>
    <row r="70" spans="28:29">
      <c r="AB70" s="2276"/>
      <c r="AC70" s="2154"/>
    </row>
    <row r="71" spans="28:29">
      <c r="AB71" s="2276"/>
      <c r="AC71" s="2154"/>
    </row>
    <row r="72" spans="28:29">
      <c r="AB72" s="2276"/>
      <c r="AC72" s="2154"/>
    </row>
    <row r="73" spans="28:29">
      <c r="AB73" s="2276"/>
      <c r="AC73" s="2154"/>
    </row>
    <row r="74" spans="28:29">
      <c r="AB74" s="2276"/>
      <c r="AC74" s="2154"/>
    </row>
    <row r="75" spans="28:29">
      <c r="AB75" s="2276"/>
      <c r="AC75" s="2154"/>
    </row>
    <row r="76" spans="28:29">
      <c r="AB76" s="2276"/>
      <c r="AC76" s="2154"/>
    </row>
    <row r="77" spans="28:29">
      <c r="AB77" s="2276"/>
      <c r="AC77" s="2154"/>
    </row>
    <row r="78" spans="28:29">
      <c r="AB78" s="2276"/>
      <c r="AC78" s="2154"/>
    </row>
    <row r="79" spans="28:29">
      <c r="AB79" s="2276"/>
      <c r="AC79" s="2154"/>
    </row>
    <row r="80" spans="28:29">
      <c r="AB80" s="2276"/>
      <c r="AC80" s="2154"/>
    </row>
    <row r="81" spans="28:29">
      <c r="AB81" s="2276"/>
      <c r="AC81" s="2154"/>
    </row>
    <row r="82" spans="28:29">
      <c r="AB82" s="2276"/>
      <c r="AC82" s="2154"/>
    </row>
    <row r="83" spans="28:29">
      <c r="AB83" s="2276"/>
      <c r="AC83" s="2154"/>
    </row>
    <row r="84" spans="28:29">
      <c r="AB84" s="2276"/>
      <c r="AC84" s="2154"/>
    </row>
    <row r="85" spans="28:29">
      <c r="AB85" s="2276"/>
      <c r="AC85" s="2154"/>
    </row>
    <row r="86" spans="28:29">
      <c r="AB86" s="2276"/>
      <c r="AC86" s="2154"/>
    </row>
    <row r="87" spans="28:29">
      <c r="AB87" s="2276"/>
      <c r="AC87" s="2154"/>
    </row>
    <row r="88" spans="28:29">
      <c r="AB88" s="2276"/>
      <c r="AC88" s="2154"/>
    </row>
    <row r="89" spans="28:29">
      <c r="AB89" s="2276"/>
      <c r="AC89" s="2154"/>
    </row>
    <row r="90" spans="28:29">
      <c r="AB90" s="2276"/>
      <c r="AC90" s="2154"/>
    </row>
    <row r="91" spans="28:29">
      <c r="AB91" s="2276"/>
      <c r="AC91" s="2154"/>
    </row>
    <row r="92" spans="28:29">
      <c r="AB92" s="2276"/>
      <c r="AC92" s="2154"/>
    </row>
    <row r="93" spans="28:29">
      <c r="AB93" s="2276"/>
      <c r="AC93" s="2154"/>
    </row>
    <row r="94" spans="28:29">
      <c r="AB94" s="2276"/>
      <c r="AC94" s="2154"/>
    </row>
    <row r="95" spans="28:29">
      <c r="AB95" s="2276"/>
      <c r="AC95" s="2154"/>
    </row>
    <row r="96" spans="28:29">
      <c r="AB96" s="2276"/>
      <c r="AC96" s="2154"/>
    </row>
    <row r="97" spans="28:29">
      <c r="AB97" s="2276"/>
      <c r="AC97" s="2154"/>
    </row>
    <row r="98" spans="28:29">
      <c r="AB98" s="2276"/>
      <c r="AC98" s="2154"/>
    </row>
    <row r="99" spans="28:29">
      <c r="AB99" s="2276"/>
      <c r="AC99" s="2154"/>
    </row>
    <row r="100" spans="28:29">
      <c r="AB100" s="2276"/>
      <c r="AC100" s="2154"/>
    </row>
    <row r="101" spans="28:29">
      <c r="AB101" s="2276"/>
      <c r="AC101" s="2154"/>
    </row>
    <row r="102" spans="28:29">
      <c r="AB102" s="2276"/>
      <c r="AC102" s="2154"/>
    </row>
    <row r="103" spans="28:29">
      <c r="AB103" s="2276"/>
      <c r="AC103" s="2154"/>
    </row>
    <row r="104" spans="28:29">
      <c r="AB104" s="2276"/>
      <c r="AC104" s="2154"/>
    </row>
    <row r="105" spans="28:29">
      <c r="AB105" s="2276"/>
      <c r="AC105" s="2154"/>
    </row>
    <row r="106" spans="28:29">
      <c r="AB106" s="2276"/>
      <c r="AC106" s="2154"/>
    </row>
    <row r="107" spans="28:29">
      <c r="AB107" s="2276"/>
      <c r="AC107" s="2154"/>
    </row>
    <row r="108" spans="28:29">
      <c r="AB108" s="2276"/>
      <c r="AC108" s="2154"/>
    </row>
    <row r="109" spans="28:29">
      <c r="AB109" s="2276"/>
      <c r="AC109" s="2154"/>
    </row>
    <row r="110" spans="28:29">
      <c r="AB110" s="2276"/>
      <c r="AC110" s="2154"/>
    </row>
    <row r="111" spans="28:29">
      <c r="AB111" s="2276"/>
      <c r="AC111" s="2154"/>
    </row>
    <row r="112" spans="28:29">
      <c r="AB112" s="2276"/>
      <c r="AC112" s="2154"/>
    </row>
    <row r="113" spans="28:29">
      <c r="AB113" s="2276"/>
      <c r="AC113" s="2154"/>
    </row>
    <row r="114" spans="28:29">
      <c r="AB114" s="2276"/>
      <c r="AC114" s="2154"/>
    </row>
    <row r="115" spans="28:29">
      <c r="AB115" s="2276"/>
      <c r="AC115" s="2154"/>
    </row>
    <row r="116" spans="28:29">
      <c r="AB116" s="2276"/>
      <c r="AC116" s="2154"/>
    </row>
    <row r="117" spans="28:29">
      <c r="AB117" s="2276"/>
      <c r="AC117" s="2154"/>
    </row>
    <row r="118" spans="28:29">
      <c r="AB118" s="2276"/>
      <c r="AC118" s="2154"/>
    </row>
    <row r="119" spans="28:29">
      <c r="AB119" s="2276"/>
      <c r="AC119" s="2154"/>
    </row>
    <row r="120" spans="28:29">
      <c r="AB120" s="2276"/>
      <c r="AC120" s="2154"/>
    </row>
    <row r="121" spans="28:29">
      <c r="AB121" s="2276"/>
      <c r="AC121" s="2154"/>
    </row>
    <row r="122" spans="28:29">
      <c r="AB122" s="2276"/>
      <c r="AC122" s="2154"/>
    </row>
    <row r="123" spans="28:29">
      <c r="AB123" s="2276"/>
      <c r="AC123" s="2154"/>
    </row>
    <row r="124" spans="28:29">
      <c r="AB124" s="2276"/>
      <c r="AC124" s="2154"/>
    </row>
    <row r="125" spans="28:29">
      <c r="AB125" s="2276"/>
      <c r="AC125" s="2154"/>
    </row>
    <row r="126" spans="28:29">
      <c r="AB126" s="2276"/>
      <c r="AC126" s="2154"/>
    </row>
    <row r="127" spans="28:29">
      <c r="AB127" s="2276"/>
      <c r="AC127" s="2154"/>
    </row>
    <row r="128" spans="28:29">
      <c r="AB128" s="2276"/>
      <c r="AC128" s="2154"/>
    </row>
    <row r="129" spans="28:29">
      <c r="AB129" s="2276"/>
      <c r="AC129" s="2154"/>
    </row>
    <row r="130" spans="28:29">
      <c r="AB130" s="2276"/>
      <c r="AC130" s="2154"/>
    </row>
    <row r="131" spans="28:29">
      <c r="AB131" s="2276"/>
      <c r="AC131" s="2154"/>
    </row>
    <row r="132" spans="28:29">
      <c r="AB132" s="2276"/>
      <c r="AC132" s="2154"/>
    </row>
    <row r="133" spans="28:29">
      <c r="AB133" s="2276"/>
      <c r="AC133" s="2154"/>
    </row>
    <row r="134" spans="28:29">
      <c r="AB134" s="2276"/>
      <c r="AC134" s="2154"/>
    </row>
    <row r="135" spans="28:29">
      <c r="AB135" s="2276"/>
      <c r="AC135" s="2154"/>
    </row>
    <row r="136" spans="28:29">
      <c r="AB136" s="2276"/>
      <c r="AC136" s="2154"/>
    </row>
    <row r="137" spans="28:29">
      <c r="AB137" s="2276"/>
      <c r="AC137" s="2154"/>
    </row>
    <row r="138" spans="28:29">
      <c r="AB138" s="2276"/>
      <c r="AC138" s="2154"/>
    </row>
    <row r="139" spans="28:29">
      <c r="AB139" s="2276"/>
      <c r="AC139" s="2154"/>
    </row>
    <row r="140" spans="28:29">
      <c r="AB140" s="2276"/>
      <c r="AC140" s="2154"/>
    </row>
    <row r="141" spans="28:29">
      <c r="AB141" s="2276"/>
      <c r="AC141" s="2154"/>
    </row>
    <row r="142" spans="28:29">
      <c r="AB142" s="2276"/>
      <c r="AC142" s="2154"/>
    </row>
    <row r="143" spans="28:29">
      <c r="AB143" s="2276"/>
      <c r="AC143" s="2154"/>
    </row>
    <row r="144" spans="28:29">
      <c r="AB144" s="2276"/>
      <c r="AC144" s="2154"/>
    </row>
    <row r="145" spans="28:29">
      <c r="AB145" s="2276"/>
      <c r="AC145" s="2154"/>
    </row>
    <row r="146" spans="28:29">
      <c r="AB146" s="2276"/>
      <c r="AC146" s="2154"/>
    </row>
    <row r="147" spans="28:29">
      <c r="AB147" s="2276"/>
      <c r="AC147" s="2154"/>
    </row>
    <row r="148" spans="28:29">
      <c r="AB148" s="2276"/>
      <c r="AC148" s="2154"/>
    </row>
    <row r="149" spans="28:29">
      <c r="AB149" s="2276"/>
      <c r="AC149" s="2154"/>
    </row>
    <row r="150" spans="28:29">
      <c r="AB150" s="2276"/>
      <c r="AC150" s="2154"/>
    </row>
    <row r="151" spans="28:29">
      <c r="AB151" s="2276"/>
      <c r="AC151" s="2154"/>
    </row>
    <row r="152" spans="28:29">
      <c r="AB152" s="2276"/>
      <c r="AC152" s="2154"/>
    </row>
    <row r="153" spans="28:29">
      <c r="AB153" s="2276"/>
      <c r="AC153" s="2154"/>
    </row>
    <row r="154" spans="28:29">
      <c r="AB154" s="2276"/>
      <c r="AC154" s="2154"/>
    </row>
    <row r="155" spans="28:29">
      <c r="AB155" s="2276"/>
      <c r="AC155" s="2154"/>
    </row>
    <row r="156" spans="28:29">
      <c r="AB156" s="2276"/>
      <c r="AC156" s="2154"/>
    </row>
    <row r="157" spans="28:29">
      <c r="AB157" s="2276"/>
      <c r="AC157" s="2154"/>
    </row>
    <row r="158" spans="28:29">
      <c r="AB158" s="2276"/>
      <c r="AC158" s="2154"/>
    </row>
    <row r="159" spans="28:29">
      <c r="AB159" s="2276"/>
      <c r="AC159" s="2154"/>
    </row>
    <row r="160" spans="28:29">
      <c r="AB160" s="2276"/>
      <c r="AC160" s="2154"/>
    </row>
    <row r="161" spans="28:29">
      <c r="AB161" s="2276"/>
      <c r="AC161" s="2154"/>
    </row>
    <row r="162" spans="28:29">
      <c r="AB162" s="2276"/>
      <c r="AC162" s="2154"/>
    </row>
    <row r="163" spans="28:29">
      <c r="AB163" s="2276"/>
      <c r="AC163" s="2154"/>
    </row>
    <row r="164" spans="28:29">
      <c r="AB164" s="2276"/>
      <c r="AC164" s="2154"/>
    </row>
    <row r="165" spans="28:29">
      <c r="AB165" s="2276"/>
      <c r="AC165" s="2154"/>
    </row>
    <row r="166" spans="28:29">
      <c r="AB166" s="2276"/>
      <c r="AC166" s="2154"/>
    </row>
    <row r="167" spans="28:29">
      <c r="AB167" s="2276"/>
      <c r="AC167" s="2154"/>
    </row>
    <row r="168" spans="28:29">
      <c r="AB168" s="2276"/>
      <c r="AC168" s="2154"/>
    </row>
    <row r="169" spans="28:29">
      <c r="AB169" s="2276"/>
      <c r="AC169" s="2154"/>
    </row>
    <row r="170" spans="28:29">
      <c r="AB170" s="2276"/>
      <c r="AC170" s="2154"/>
    </row>
    <row r="171" spans="28:29">
      <c r="AB171" s="2276"/>
      <c r="AC171" s="2154"/>
    </row>
    <row r="172" spans="28:29">
      <c r="AB172" s="2276"/>
      <c r="AC172" s="2154"/>
    </row>
    <row r="173" spans="28:29">
      <c r="AB173" s="2276"/>
      <c r="AC173" s="2154"/>
    </row>
    <row r="174" spans="28:29">
      <c r="AB174" s="2276"/>
      <c r="AC174" s="2154"/>
    </row>
    <row r="175" spans="28:29">
      <c r="AB175" s="2276"/>
      <c r="AC175" s="2154"/>
    </row>
    <row r="176" spans="28:29">
      <c r="AB176" s="2276"/>
      <c r="AC176" s="2154"/>
    </row>
    <row r="177" spans="28:29">
      <c r="AB177" s="2276"/>
      <c r="AC177" s="2154"/>
    </row>
    <row r="178" spans="28:29">
      <c r="AB178" s="2276"/>
      <c r="AC178" s="2154"/>
    </row>
    <row r="179" spans="28:29">
      <c r="AB179" s="2276"/>
      <c r="AC179" s="2154"/>
    </row>
    <row r="180" spans="28:29">
      <c r="AB180" s="2276"/>
      <c r="AC180" s="2154"/>
    </row>
    <row r="181" spans="28:29">
      <c r="AB181" s="2276"/>
      <c r="AC181" s="2154"/>
    </row>
    <row r="182" spans="28:29">
      <c r="AB182" s="2276"/>
      <c r="AC182" s="2154"/>
    </row>
    <row r="183" spans="28:29">
      <c r="AB183" s="2276"/>
      <c r="AC183" s="2154"/>
    </row>
    <row r="184" spans="28:29">
      <c r="AB184" s="2276"/>
      <c r="AC184" s="2154"/>
    </row>
    <row r="185" spans="28:29">
      <c r="AB185" s="2276"/>
      <c r="AC185" s="2154"/>
    </row>
    <row r="186" spans="28:29">
      <c r="AB186" s="2276"/>
      <c r="AC186" s="2154"/>
    </row>
    <row r="187" spans="28:29">
      <c r="AB187" s="2276"/>
      <c r="AC187" s="2154"/>
    </row>
    <row r="188" spans="28:29">
      <c r="AB188" s="2276"/>
      <c r="AC188" s="2154"/>
    </row>
    <row r="189" spans="28:29">
      <c r="AB189" s="2276"/>
      <c r="AC189" s="2154"/>
    </row>
    <row r="190" spans="28:29">
      <c r="AB190" s="2276"/>
      <c r="AC190" s="2154"/>
    </row>
    <row r="191" spans="28:29">
      <c r="AB191" s="2276"/>
      <c r="AC191" s="2154"/>
    </row>
    <row r="192" spans="28:29">
      <c r="AB192" s="2276"/>
      <c r="AC192" s="2154"/>
    </row>
    <row r="193" spans="28:29">
      <c r="AB193" s="2276"/>
      <c r="AC193" s="2154"/>
    </row>
    <row r="194" spans="28:29">
      <c r="AB194" s="2276"/>
      <c r="AC194" s="2154"/>
    </row>
    <row r="195" spans="28:29">
      <c r="AB195" s="2276"/>
      <c r="AC195" s="2154"/>
    </row>
    <row r="196" spans="28:29">
      <c r="AB196" s="2276"/>
      <c r="AC196" s="2154"/>
    </row>
    <row r="197" spans="28:29">
      <c r="AB197" s="2276"/>
      <c r="AC197" s="2154"/>
    </row>
    <row r="198" spans="28:29">
      <c r="AB198" s="2276"/>
      <c r="AC198" s="2154"/>
    </row>
    <row r="199" spans="28:29">
      <c r="AB199" s="2276"/>
      <c r="AC199" s="2154"/>
    </row>
    <row r="200" spans="28:29">
      <c r="AB200" s="2276"/>
      <c r="AC200" s="2154"/>
    </row>
    <row r="201" spans="28:29">
      <c r="AB201" s="2276"/>
      <c r="AC201" s="2154"/>
    </row>
    <row r="202" spans="28:29">
      <c r="AB202" s="2276"/>
      <c r="AC202" s="2154"/>
    </row>
    <row r="203" spans="28:29">
      <c r="AB203" s="2276"/>
      <c r="AC203" s="2154"/>
    </row>
    <row r="204" spans="28:29">
      <c r="AB204" s="2276"/>
      <c r="AC204" s="2154"/>
    </row>
    <row r="205" spans="28:29">
      <c r="AB205" s="2276"/>
      <c r="AC205" s="2154"/>
    </row>
    <row r="206" spans="28:29">
      <c r="AB206" s="2276"/>
      <c r="AC206" s="2154"/>
    </row>
    <row r="207" spans="28:29">
      <c r="AB207" s="2276"/>
      <c r="AC207" s="2154"/>
    </row>
    <row r="208" spans="28:29">
      <c r="AB208" s="2276"/>
      <c r="AC208" s="2154"/>
    </row>
    <row r="209" spans="28:29">
      <c r="AB209" s="2276"/>
      <c r="AC209" s="2154"/>
    </row>
    <row r="210" spans="28:29">
      <c r="AB210" s="2276"/>
      <c r="AC210" s="2154"/>
    </row>
    <row r="211" spans="28:29">
      <c r="AB211" s="2276"/>
      <c r="AC211" s="2154"/>
    </row>
    <row r="212" spans="28:29">
      <c r="AB212" s="2276"/>
      <c r="AC212" s="2154"/>
    </row>
    <row r="213" spans="28:29">
      <c r="AB213" s="2276"/>
      <c r="AC213" s="2154"/>
    </row>
    <row r="214" spans="28:29">
      <c r="AB214" s="2276"/>
      <c r="AC214" s="2154"/>
    </row>
    <row r="215" spans="28:29">
      <c r="AB215" s="2276"/>
      <c r="AC215" s="2154"/>
    </row>
    <row r="216" spans="28:29">
      <c r="AB216" s="2276"/>
      <c r="AC216" s="2154"/>
    </row>
    <row r="217" spans="28:29">
      <c r="AB217" s="2276"/>
      <c r="AC217" s="2154"/>
    </row>
    <row r="218" spans="28:29">
      <c r="AB218" s="2276"/>
      <c r="AC218" s="2154"/>
    </row>
    <row r="219" spans="28:29">
      <c r="AB219" s="2276"/>
      <c r="AC219" s="2154"/>
    </row>
    <row r="220" spans="28:29">
      <c r="AB220" s="2276"/>
      <c r="AC220" s="2154"/>
    </row>
    <row r="221" spans="28:29">
      <c r="AB221" s="2276"/>
      <c r="AC221" s="2154"/>
    </row>
    <row r="222" spans="28:29">
      <c r="AB222" s="2276"/>
      <c r="AC222" s="2154"/>
    </row>
    <row r="223" spans="28:29">
      <c r="AB223" s="2276"/>
      <c r="AC223" s="2154"/>
    </row>
    <row r="224" spans="28:29">
      <c r="AB224" s="2276"/>
      <c r="AC224" s="2154"/>
    </row>
    <row r="225" spans="28:29">
      <c r="AB225" s="2276"/>
      <c r="AC225" s="2154"/>
    </row>
    <row r="226" spans="28:29">
      <c r="AB226" s="2276"/>
      <c r="AC226" s="2154"/>
    </row>
    <row r="227" spans="28:29">
      <c r="AB227" s="2276"/>
      <c r="AC227" s="2154"/>
    </row>
    <row r="228" spans="28:29">
      <c r="AB228" s="2276"/>
      <c r="AC228" s="2154"/>
    </row>
    <row r="229" spans="28:29">
      <c r="AB229" s="2276"/>
      <c r="AC229" s="2154"/>
    </row>
    <row r="230" spans="28:29">
      <c r="AB230" s="2276"/>
      <c r="AC230" s="2154"/>
    </row>
    <row r="231" spans="28:29">
      <c r="AB231" s="2276"/>
      <c r="AC231" s="2154"/>
    </row>
    <row r="232" spans="28:29">
      <c r="AB232" s="2276"/>
      <c r="AC232" s="2154"/>
    </row>
    <row r="233" spans="28:29">
      <c r="AB233" s="2276"/>
      <c r="AC233" s="2154"/>
    </row>
    <row r="234" spans="28:29">
      <c r="AB234" s="2276"/>
      <c r="AC234" s="2154"/>
    </row>
    <row r="235" spans="28:29">
      <c r="AB235" s="2276"/>
      <c r="AC235" s="2154"/>
    </row>
    <row r="236" spans="28:29">
      <c r="AB236" s="2276"/>
      <c r="AC236" s="2154"/>
    </row>
    <row r="237" spans="28:29">
      <c r="AB237" s="2276"/>
      <c r="AC237" s="2154"/>
    </row>
    <row r="238" spans="28:29">
      <c r="AB238" s="2276"/>
      <c r="AC238" s="2154"/>
    </row>
    <row r="239" spans="28:29">
      <c r="AB239" s="2276"/>
      <c r="AC239" s="2154"/>
    </row>
    <row r="240" spans="28:29">
      <c r="AB240" s="2276"/>
      <c r="AC240" s="2154"/>
    </row>
    <row r="241" spans="28:29">
      <c r="AB241" s="2276"/>
      <c r="AC241" s="2154"/>
    </row>
    <row r="242" spans="28:29">
      <c r="AB242" s="2276"/>
      <c r="AC242" s="2154"/>
    </row>
    <row r="243" spans="28:29">
      <c r="AB243" s="2276"/>
      <c r="AC243" s="2154"/>
    </row>
    <row r="244" spans="28:29">
      <c r="AB244" s="2276"/>
      <c r="AC244" s="2154"/>
    </row>
    <row r="245" spans="28:29">
      <c r="AB245" s="2276"/>
      <c r="AC245" s="2154"/>
    </row>
    <row r="246" spans="28:29">
      <c r="AB246" s="2276"/>
      <c r="AC246" s="2154"/>
    </row>
    <row r="247" spans="28:29">
      <c r="AB247" s="2276"/>
      <c r="AC247" s="2154"/>
    </row>
    <row r="248" spans="28:29">
      <c r="AB248" s="2276"/>
      <c r="AC248" s="2154"/>
    </row>
    <row r="249" spans="28:29">
      <c r="AB249" s="2276"/>
      <c r="AC249" s="2154"/>
    </row>
    <row r="250" spans="28:29">
      <c r="AB250" s="2276"/>
      <c r="AC250" s="2154"/>
    </row>
    <row r="251" spans="28:29">
      <c r="AB251" s="2276"/>
      <c r="AC251" s="2154"/>
    </row>
    <row r="252" spans="28:29">
      <c r="AB252" s="2276"/>
      <c r="AC252" s="2154"/>
    </row>
    <row r="253" spans="28:29">
      <c r="AB253" s="2276"/>
      <c r="AC253" s="2154"/>
    </row>
    <row r="254" spans="28:29">
      <c r="AB254" s="2276"/>
      <c r="AC254" s="2154"/>
    </row>
    <row r="255" spans="28:29">
      <c r="AB255" s="2276"/>
      <c r="AC255" s="2154"/>
    </row>
    <row r="256" spans="28:29">
      <c r="AB256" s="2276"/>
      <c r="AC256" s="2154"/>
    </row>
    <row r="257" spans="28:29">
      <c r="AB257" s="2276"/>
      <c r="AC257" s="2154"/>
    </row>
    <row r="258" spans="28:29">
      <c r="AB258" s="2276"/>
      <c r="AC258" s="2154"/>
    </row>
    <row r="259" spans="28:29">
      <c r="AB259" s="2276"/>
      <c r="AC259" s="2154"/>
    </row>
    <row r="260" spans="28:29">
      <c r="AB260" s="2276"/>
      <c r="AC260" s="2154"/>
    </row>
    <row r="261" spans="28:29">
      <c r="AB261" s="2276"/>
      <c r="AC261" s="2154"/>
    </row>
    <row r="262" spans="28:29">
      <c r="AB262" s="2276"/>
      <c r="AC262" s="2154"/>
    </row>
    <row r="263" spans="28:29">
      <c r="AB263" s="2276"/>
      <c r="AC263" s="2154"/>
    </row>
    <row r="264" spans="28:29">
      <c r="AB264" s="2276"/>
      <c r="AC264" s="2154"/>
    </row>
    <row r="265" spans="28:29">
      <c r="AB265" s="2276"/>
      <c r="AC265" s="2154"/>
    </row>
    <row r="266" spans="28:29">
      <c r="AB266" s="2276"/>
      <c r="AC266" s="2154"/>
    </row>
    <row r="267" spans="28:29">
      <c r="AB267" s="2276"/>
      <c r="AC267" s="2154"/>
    </row>
    <row r="268" spans="28:29">
      <c r="AB268" s="2276"/>
      <c r="AC268" s="2154"/>
    </row>
    <row r="269" spans="28:29">
      <c r="AB269" s="2276"/>
      <c r="AC269" s="2154"/>
    </row>
    <row r="270" spans="28:29">
      <c r="AB270" s="2276"/>
      <c r="AC270" s="2154"/>
    </row>
    <row r="271" spans="28:29">
      <c r="AB271" s="2276"/>
      <c r="AC271" s="2154"/>
    </row>
    <row r="272" spans="28:29">
      <c r="AB272" s="2276"/>
      <c r="AC272" s="2154"/>
    </row>
    <row r="273" spans="28:29">
      <c r="AB273" s="2276"/>
      <c r="AC273" s="2154"/>
    </row>
    <row r="274" spans="28:29">
      <c r="AB274" s="2276"/>
      <c r="AC274" s="2154"/>
    </row>
    <row r="275" spans="28:29">
      <c r="AB275" s="2276"/>
      <c r="AC275" s="2154"/>
    </row>
    <row r="276" spans="28:29">
      <c r="AB276" s="2276"/>
      <c r="AC276" s="2154"/>
    </row>
    <row r="277" spans="28:29">
      <c r="AB277" s="2276"/>
      <c r="AC277" s="2154"/>
    </row>
    <row r="278" spans="28:29">
      <c r="AB278" s="2276"/>
      <c r="AC278" s="2154"/>
    </row>
    <row r="279" spans="28:29">
      <c r="AB279" s="2276"/>
      <c r="AC279" s="2154"/>
    </row>
    <row r="280" spans="28:29">
      <c r="AB280" s="2276"/>
      <c r="AC280" s="2154"/>
    </row>
    <row r="281" spans="28:29">
      <c r="AB281" s="2276"/>
      <c r="AC281" s="2154"/>
    </row>
    <row r="282" spans="28:29">
      <c r="AB282" s="2276"/>
      <c r="AC282" s="2154"/>
    </row>
    <row r="283" spans="28:29">
      <c r="AB283" s="2276"/>
      <c r="AC283" s="2154"/>
    </row>
    <row r="284" spans="28:29">
      <c r="AB284" s="2276"/>
      <c r="AC284" s="2154"/>
    </row>
    <row r="285" spans="28:29">
      <c r="AB285" s="2276"/>
      <c r="AC285" s="2154"/>
    </row>
    <row r="286" spans="28:29">
      <c r="AB286" s="2276"/>
      <c r="AC286" s="2154"/>
    </row>
    <row r="287" spans="28:29">
      <c r="AB287" s="2276"/>
      <c r="AC287" s="2154"/>
    </row>
    <row r="288" spans="28:29">
      <c r="AB288" s="2276"/>
      <c r="AC288" s="2154"/>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A1:N99"/>
  <sheetViews>
    <sheetView topLeftCell="A67" workbookViewId="0">
      <selection activeCell="A105" sqref="A105"/>
    </sheetView>
  </sheetViews>
  <sheetFormatPr defaultRowHeight="12.75"/>
  <cols>
    <col min="1" max="1" width="31.28515625" style="2" customWidth="1"/>
    <col min="2" max="2" width="0" style="249" hidden="1" customWidth="1"/>
    <col min="3" max="16384" width="9.140625" style="2"/>
  </cols>
  <sheetData>
    <row r="1" spans="1:12" s="252" customFormat="1">
      <c r="A1" s="166" t="s">
        <v>621</v>
      </c>
      <c r="B1" s="166"/>
      <c r="C1" s="166"/>
      <c r="D1" s="166"/>
      <c r="E1" s="166"/>
      <c r="F1" s="166"/>
      <c r="G1" s="166"/>
      <c r="H1" s="166"/>
      <c r="I1" s="166"/>
      <c r="J1" s="166"/>
      <c r="K1" s="166"/>
      <c r="L1" s="166"/>
    </row>
    <row r="2" spans="1:12">
      <c r="A2" s="2201" t="s">
        <v>1</v>
      </c>
      <c r="B2" s="2203" t="s">
        <v>72</v>
      </c>
      <c r="C2" s="5" t="s">
        <v>2</v>
      </c>
      <c r="D2" s="5" t="s">
        <v>3</v>
      </c>
      <c r="E2" s="6" t="s">
        <v>4</v>
      </c>
      <c r="F2" s="2176" t="s">
        <v>5</v>
      </c>
      <c r="G2" s="2177"/>
      <c r="H2" s="2177"/>
      <c r="I2" s="2177"/>
      <c r="J2" s="2178" t="s">
        <v>6</v>
      </c>
      <c r="K2" s="2179"/>
      <c r="L2" s="2180"/>
    </row>
    <row r="3" spans="1:12" ht="25.5">
      <c r="A3" s="2202"/>
      <c r="B3" s="2204"/>
      <c r="C3" s="760" t="s">
        <v>8</v>
      </c>
      <c r="D3" s="760" t="s">
        <v>8</v>
      </c>
      <c r="E3" s="761" t="s">
        <v>8</v>
      </c>
      <c r="F3" s="762" t="s">
        <v>9</v>
      </c>
      <c r="G3" s="760" t="s">
        <v>10</v>
      </c>
      <c r="H3" s="761" t="s">
        <v>11</v>
      </c>
      <c r="I3" s="763" t="s">
        <v>12</v>
      </c>
      <c r="J3" s="762" t="s">
        <v>13</v>
      </c>
      <c r="K3" s="760" t="s">
        <v>14</v>
      </c>
      <c r="L3" s="761" t="s">
        <v>15</v>
      </c>
    </row>
    <row r="4" spans="1:12">
      <c r="A4" s="170" t="s">
        <v>73</v>
      </c>
      <c r="B4" s="429"/>
      <c r="C4" s="764"/>
      <c r="D4" s="764"/>
      <c r="E4" s="765"/>
      <c r="F4" s="766"/>
      <c r="G4" s="764"/>
      <c r="H4" s="765"/>
      <c r="I4" s="767"/>
      <c r="J4" s="766"/>
      <c r="K4" s="764"/>
      <c r="L4" s="765"/>
    </row>
    <row r="5" spans="1:12">
      <c r="A5" s="120" t="s">
        <v>324</v>
      </c>
      <c r="B5" s="430"/>
      <c r="C5" s="115"/>
      <c r="D5" s="115"/>
      <c r="E5" s="111"/>
      <c r="F5" s="112"/>
      <c r="G5" s="115"/>
      <c r="H5" s="111"/>
      <c r="I5" s="113"/>
      <c r="J5" s="832"/>
      <c r="K5" s="115"/>
      <c r="L5" s="111"/>
    </row>
    <row r="6" spans="1:12">
      <c r="A6" s="484" t="s">
        <v>327</v>
      </c>
      <c r="B6" s="441"/>
      <c r="C6" s="110"/>
      <c r="D6" s="110"/>
      <c r="E6" s="111"/>
      <c r="F6" s="112"/>
      <c r="G6" s="110"/>
      <c r="H6" s="111"/>
      <c r="I6" s="113"/>
      <c r="J6" s="223"/>
      <c r="K6" s="110"/>
      <c r="L6" s="111"/>
    </row>
    <row r="7" spans="1:12">
      <c r="A7" s="493" t="s">
        <v>622</v>
      </c>
      <c r="B7" s="441"/>
      <c r="C7" s="195">
        <v>0</v>
      </c>
      <c r="D7" s="195">
        <v>141546</v>
      </c>
      <c r="E7" s="387">
        <v>4219398</v>
      </c>
      <c r="F7" s="388">
        <v>150000</v>
      </c>
      <c r="G7" s="195">
        <v>9072380.5500000045</v>
      </c>
      <c r="H7" s="195">
        <v>9072380.5500000045</v>
      </c>
      <c r="I7" s="389">
        <v>0</v>
      </c>
      <c r="J7" s="197">
        <v>7822380.5500000045</v>
      </c>
      <c r="K7" s="195">
        <v>8324000</v>
      </c>
      <c r="L7" s="387">
        <v>8625000</v>
      </c>
    </row>
    <row r="8" spans="1:12">
      <c r="A8" s="493" t="s">
        <v>623</v>
      </c>
      <c r="B8" s="441"/>
      <c r="C8" s="195">
        <v>0</v>
      </c>
      <c r="D8" s="195">
        <v>2394434</v>
      </c>
      <c r="E8" s="387">
        <v>1400772</v>
      </c>
      <c r="F8" s="388">
        <v>1970000</v>
      </c>
      <c r="G8" s="195">
        <v>1344218.8130000001</v>
      </c>
      <c r="H8" s="195">
        <v>1344218.8130000001</v>
      </c>
      <c r="I8" s="389">
        <v>0</v>
      </c>
      <c r="J8" s="197">
        <v>1344218.8130000001</v>
      </c>
      <c r="K8" s="195">
        <v>1203000</v>
      </c>
      <c r="L8" s="387">
        <v>1401000</v>
      </c>
    </row>
    <row r="9" spans="1:12">
      <c r="A9" s="120" t="s">
        <v>624</v>
      </c>
      <c r="B9" s="441">
        <v>2</v>
      </c>
      <c r="C9" s="403">
        <v>0</v>
      </c>
      <c r="D9" s="403">
        <v>2535980</v>
      </c>
      <c r="E9" s="404">
        <v>5620170</v>
      </c>
      <c r="F9" s="405">
        <v>2120000</v>
      </c>
      <c r="G9" s="403">
        <v>10416599.363000005</v>
      </c>
      <c r="H9" s="404">
        <v>10416599.363000005</v>
      </c>
      <c r="I9" s="406">
        <v>0</v>
      </c>
      <c r="J9" s="407">
        <v>9166599.3630000055</v>
      </c>
      <c r="K9" s="403">
        <v>9527000</v>
      </c>
      <c r="L9" s="404">
        <v>10026000</v>
      </c>
    </row>
    <row r="10" spans="1:12" ht="6" customHeight="1">
      <c r="A10" s="92"/>
      <c r="B10" s="441"/>
      <c r="C10" s="110"/>
      <c r="D10" s="110"/>
      <c r="E10" s="111"/>
      <c r="F10" s="112"/>
      <c r="G10" s="110"/>
      <c r="H10" s="111"/>
      <c r="I10" s="113"/>
      <c r="J10" s="223"/>
      <c r="K10" s="110"/>
      <c r="L10" s="111"/>
    </row>
    <row r="11" spans="1:12">
      <c r="A11" s="484" t="s">
        <v>328</v>
      </c>
      <c r="B11" s="441"/>
      <c r="C11" s="110"/>
      <c r="D11" s="110"/>
      <c r="E11" s="111"/>
      <c r="F11" s="112"/>
      <c r="G11" s="110"/>
      <c r="H11" s="111"/>
      <c r="I11" s="113"/>
      <c r="J11" s="223"/>
      <c r="K11" s="110"/>
      <c r="L11" s="111"/>
    </row>
    <row r="12" spans="1:12">
      <c r="A12" s="493" t="s">
        <v>328</v>
      </c>
      <c r="B12" s="441"/>
      <c r="C12" s="195"/>
      <c r="D12" s="195">
        <v>19620735</v>
      </c>
      <c r="E12" s="387">
        <v>12910625</v>
      </c>
      <c r="F12" s="388">
        <v>24500000</v>
      </c>
      <c r="G12" s="195">
        <v>20575239</v>
      </c>
      <c r="H12" s="195">
        <v>20575239</v>
      </c>
      <c r="I12" s="389"/>
      <c r="J12" s="197">
        <v>21809753.34</v>
      </c>
      <c r="K12" s="197">
        <v>23118338.540400002</v>
      </c>
      <c r="L12" s="387">
        <v>22950403.439681999</v>
      </c>
    </row>
    <row r="13" spans="1:12">
      <c r="A13" s="801" t="s">
        <v>625</v>
      </c>
      <c r="B13" s="441"/>
      <c r="C13" s="195"/>
      <c r="D13" s="195">
        <v>-14000000</v>
      </c>
      <c r="E13" s="387">
        <v>-8635096</v>
      </c>
      <c r="F13" s="388">
        <v>-10000000</v>
      </c>
      <c r="G13" s="195">
        <v>-11360000</v>
      </c>
      <c r="H13" s="195">
        <v>-11360000</v>
      </c>
      <c r="I13" s="389"/>
      <c r="J13" s="197">
        <v>-12100000</v>
      </c>
      <c r="K13" s="195">
        <v>-13189000.000000002</v>
      </c>
      <c r="L13" s="387">
        <v>-13980340.000000002</v>
      </c>
    </row>
    <row r="14" spans="1:12">
      <c r="A14" s="120" t="s">
        <v>626</v>
      </c>
      <c r="B14" s="441">
        <v>2</v>
      </c>
      <c r="C14" s="403">
        <v>0</v>
      </c>
      <c r="D14" s="403">
        <v>5620735</v>
      </c>
      <c r="E14" s="404">
        <v>4275529</v>
      </c>
      <c r="F14" s="405">
        <v>14500000</v>
      </c>
      <c r="G14" s="403">
        <v>9215239</v>
      </c>
      <c r="H14" s="404">
        <v>9215239</v>
      </c>
      <c r="I14" s="406">
        <v>0</v>
      </c>
      <c r="J14" s="407">
        <v>9709753.3399999999</v>
      </c>
      <c r="K14" s="403">
        <v>9929338.5404000003</v>
      </c>
      <c r="L14" s="404">
        <v>8970063.4396819975</v>
      </c>
    </row>
    <row r="15" spans="1:12" ht="5.25" customHeight="1">
      <c r="A15" s="92"/>
      <c r="B15" s="441"/>
      <c r="C15" s="110"/>
      <c r="D15" s="110"/>
      <c r="E15" s="111"/>
      <c r="F15" s="112"/>
      <c r="G15" s="110"/>
      <c r="H15" s="111"/>
      <c r="I15" s="113"/>
      <c r="J15" s="223"/>
      <c r="K15" s="110"/>
      <c r="L15" s="111"/>
    </row>
    <row r="16" spans="1:12">
      <c r="A16" s="833" t="s">
        <v>627</v>
      </c>
      <c r="B16" s="441"/>
      <c r="C16" s="110"/>
      <c r="D16" s="110"/>
      <c r="E16" s="111"/>
      <c r="F16" s="112"/>
      <c r="G16" s="110"/>
      <c r="H16" s="111"/>
      <c r="I16" s="113"/>
      <c r="J16" s="223"/>
      <c r="K16" s="110"/>
      <c r="L16" s="111"/>
    </row>
    <row r="17" spans="1:12">
      <c r="A17" s="533" t="s">
        <v>628</v>
      </c>
      <c r="B17" s="441"/>
      <c r="C17" s="195"/>
      <c r="D17" s="195">
        <v>9825200</v>
      </c>
      <c r="E17" s="387">
        <v>9709481</v>
      </c>
      <c r="F17" s="388"/>
      <c r="G17" s="195">
        <v>8635096</v>
      </c>
      <c r="H17" s="195">
        <v>0</v>
      </c>
      <c r="I17" s="389"/>
      <c r="J17" s="197">
        <v>9215096</v>
      </c>
      <c r="K17" s="195">
        <v>9710000</v>
      </c>
      <c r="L17" s="387">
        <v>9929000</v>
      </c>
    </row>
    <row r="18" spans="1:12">
      <c r="A18" s="533" t="s">
        <v>629</v>
      </c>
      <c r="B18" s="441"/>
      <c r="C18" s="195"/>
      <c r="D18" s="195">
        <v>-115719</v>
      </c>
      <c r="E18" s="387">
        <v>2290114</v>
      </c>
      <c r="F18" s="388"/>
      <c r="G18" s="195">
        <v>3100000</v>
      </c>
      <c r="H18" s="195">
        <v>3100000</v>
      </c>
      <c r="I18" s="389"/>
      <c r="J18" s="197">
        <v>3400000</v>
      </c>
      <c r="K18" s="195">
        <v>3600000</v>
      </c>
      <c r="L18" s="387">
        <v>3700000</v>
      </c>
    </row>
    <row r="19" spans="1:12">
      <c r="A19" s="533" t="s">
        <v>630</v>
      </c>
      <c r="B19" s="441"/>
      <c r="C19" s="195"/>
      <c r="D19" s="195">
        <v>0</v>
      </c>
      <c r="E19" s="387">
        <v>-3364499</v>
      </c>
      <c r="F19" s="388"/>
      <c r="G19" s="195">
        <v>-2520000</v>
      </c>
      <c r="H19" s="195">
        <v>-2520000</v>
      </c>
      <c r="I19" s="389"/>
      <c r="J19" s="197">
        <v>-2905000</v>
      </c>
      <c r="K19" s="195">
        <v>-3381000</v>
      </c>
      <c r="L19" s="387">
        <v>-4659000</v>
      </c>
    </row>
    <row r="20" spans="1:12">
      <c r="A20" s="805" t="s">
        <v>631</v>
      </c>
      <c r="B20" s="441"/>
      <c r="C20" s="403">
        <v>0</v>
      </c>
      <c r="D20" s="403">
        <v>9709481</v>
      </c>
      <c r="E20" s="404">
        <v>8635096</v>
      </c>
      <c r="F20" s="405">
        <v>0</v>
      </c>
      <c r="G20" s="403">
        <v>9215096</v>
      </c>
      <c r="H20" s="404">
        <v>580000</v>
      </c>
      <c r="I20" s="406">
        <v>0</v>
      </c>
      <c r="J20" s="407">
        <v>9710096</v>
      </c>
      <c r="K20" s="403">
        <v>9929000</v>
      </c>
      <c r="L20" s="404">
        <v>8970000</v>
      </c>
    </row>
    <row r="21" spans="1:12" ht="5.25" customHeight="1">
      <c r="A21" s="92"/>
      <c r="B21" s="441"/>
      <c r="C21" s="110"/>
      <c r="D21" s="110"/>
      <c r="E21" s="111"/>
      <c r="F21" s="112"/>
      <c r="G21" s="110"/>
      <c r="H21" s="111"/>
      <c r="I21" s="113"/>
      <c r="J21" s="223"/>
      <c r="K21" s="110"/>
      <c r="L21" s="111"/>
    </row>
    <row r="22" spans="1:12">
      <c r="A22" s="484" t="s">
        <v>632</v>
      </c>
      <c r="B22" s="441"/>
      <c r="C22" s="110"/>
      <c r="D22" s="110"/>
      <c r="E22" s="111"/>
      <c r="F22" s="112"/>
      <c r="G22" s="110"/>
      <c r="H22" s="111"/>
      <c r="I22" s="113"/>
      <c r="J22" s="223"/>
      <c r="K22" s="110"/>
      <c r="L22" s="111"/>
    </row>
    <row r="23" spans="1:12">
      <c r="A23" s="598" t="s">
        <v>633</v>
      </c>
      <c r="B23" s="441"/>
      <c r="C23" s="195"/>
      <c r="D23" s="195">
        <v>92609993</v>
      </c>
      <c r="E23" s="387">
        <v>107819850</v>
      </c>
      <c r="F23" s="388">
        <v>105000000</v>
      </c>
      <c r="G23" s="195"/>
      <c r="H23" s="387"/>
      <c r="I23" s="389"/>
      <c r="J23" s="197">
        <v>108510467.66192767</v>
      </c>
      <c r="K23" s="195">
        <v>115021095.72164334</v>
      </c>
      <c r="L23" s="387">
        <v>123072572.42215839</v>
      </c>
    </row>
    <row r="24" spans="1:12">
      <c r="A24" s="598" t="s">
        <v>634</v>
      </c>
      <c r="B24" s="441">
        <v>3</v>
      </c>
      <c r="C24" s="195"/>
      <c r="D24" s="195">
        <v>16634242</v>
      </c>
      <c r="E24" s="387">
        <v>308088</v>
      </c>
      <c r="F24" s="388">
        <v>10789000</v>
      </c>
      <c r="G24" s="195"/>
      <c r="H24" s="387"/>
      <c r="I24" s="389"/>
      <c r="J24" s="197"/>
      <c r="K24" s="195"/>
      <c r="L24" s="387"/>
    </row>
    <row r="25" spans="1:12">
      <c r="A25" s="834" t="s">
        <v>635</v>
      </c>
      <c r="B25" s="441"/>
      <c r="C25" s="195"/>
      <c r="D25" s="195">
        <v>-97852</v>
      </c>
      <c r="E25" s="387">
        <v>12790406</v>
      </c>
      <c r="F25" s="388">
        <v>-4870000</v>
      </c>
      <c r="G25" s="195"/>
      <c r="H25" s="387"/>
      <c r="I25" s="389"/>
      <c r="J25" s="197">
        <v>-5292733.0649144258</v>
      </c>
      <c r="K25" s="195">
        <v>-5610297.0488092918</v>
      </c>
      <c r="L25" s="387">
        <v>-5803852.2969932118</v>
      </c>
    </row>
    <row r="26" spans="1:12">
      <c r="A26" s="120" t="s">
        <v>636</v>
      </c>
      <c r="B26" s="441">
        <v>2</v>
      </c>
      <c r="C26" s="403">
        <v>0</v>
      </c>
      <c r="D26" s="403">
        <v>109342087</v>
      </c>
      <c r="E26" s="404">
        <v>95337532</v>
      </c>
      <c r="F26" s="405">
        <v>120659000</v>
      </c>
      <c r="G26" s="403">
        <v>0</v>
      </c>
      <c r="H26" s="404">
        <v>0</v>
      </c>
      <c r="I26" s="406">
        <v>0</v>
      </c>
      <c r="J26" s="407">
        <v>113803200.72684209</v>
      </c>
      <c r="K26" s="403">
        <v>120631392.77045263</v>
      </c>
      <c r="L26" s="404">
        <v>128876424.7191516</v>
      </c>
    </row>
    <row r="27" spans="1:12" ht="3.75" customHeight="1">
      <c r="A27" s="92"/>
      <c r="B27" s="441"/>
      <c r="C27" s="110"/>
      <c r="D27" s="110"/>
      <c r="E27" s="111"/>
      <c r="F27" s="112"/>
      <c r="G27" s="110"/>
      <c r="H27" s="111"/>
      <c r="I27" s="113"/>
      <c r="J27" s="223"/>
      <c r="K27" s="110"/>
      <c r="L27" s="111"/>
    </row>
    <row r="28" spans="1:12">
      <c r="A28" s="793" t="s">
        <v>343</v>
      </c>
      <c r="B28" s="794"/>
      <c r="C28" s="795"/>
      <c r="D28" s="795"/>
      <c r="E28" s="796"/>
      <c r="F28" s="797"/>
      <c r="G28" s="795"/>
      <c r="H28" s="796"/>
      <c r="I28" s="798"/>
      <c r="J28" s="799"/>
      <c r="K28" s="795"/>
      <c r="L28" s="796"/>
    </row>
    <row r="29" spans="1:12">
      <c r="A29" s="484" t="s">
        <v>637</v>
      </c>
      <c r="B29" s="441"/>
      <c r="C29" s="110"/>
      <c r="D29" s="110"/>
      <c r="E29" s="111"/>
      <c r="F29" s="112"/>
      <c r="G29" s="110"/>
      <c r="H29" s="111"/>
      <c r="I29" s="113"/>
      <c r="J29" s="223"/>
      <c r="K29" s="110"/>
      <c r="L29" s="111"/>
    </row>
    <row r="30" spans="1:12">
      <c r="A30" s="493" t="s">
        <v>638</v>
      </c>
      <c r="B30" s="441"/>
      <c r="C30" s="195"/>
      <c r="D30" s="195"/>
      <c r="E30" s="387">
        <v>0</v>
      </c>
      <c r="F30" s="388"/>
      <c r="G30" s="195"/>
      <c r="H30" s="387"/>
      <c r="I30" s="389"/>
      <c r="J30" s="197"/>
      <c r="K30" s="195"/>
      <c r="L30" s="387"/>
    </row>
    <row r="31" spans="1:12">
      <c r="A31" s="493" t="s">
        <v>639</v>
      </c>
      <c r="B31" s="441"/>
      <c r="C31" s="195"/>
      <c r="D31" s="195">
        <v>99382</v>
      </c>
      <c r="E31" s="387">
        <v>197567</v>
      </c>
      <c r="F31" s="388">
        <v>99382</v>
      </c>
      <c r="G31" s="195">
        <v>324000</v>
      </c>
      <c r="H31" s="387"/>
      <c r="I31" s="389"/>
      <c r="J31" s="197">
        <v>453000</v>
      </c>
      <c r="K31" s="195">
        <v>481647.72</v>
      </c>
      <c r="L31" s="387">
        <v>510546.58319999999</v>
      </c>
    </row>
    <row r="32" spans="1:12">
      <c r="A32" s="120" t="s">
        <v>640</v>
      </c>
      <c r="B32" s="441"/>
      <c r="C32" s="403">
        <v>0</v>
      </c>
      <c r="D32" s="403">
        <v>99382</v>
      </c>
      <c r="E32" s="404">
        <v>197567</v>
      </c>
      <c r="F32" s="405">
        <v>99382</v>
      </c>
      <c r="G32" s="403">
        <v>324000</v>
      </c>
      <c r="H32" s="404">
        <v>0</v>
      </c>
      <c r="I32" s="406">
        <v>0</v>
      </c>
      <c r="J32" s="407">
        <v>453000</v>
      </c>
      <c r="K32" s="403">
        <v>481647.72</v>
      </c>
      <c r="L32" s="404">
        <v>510546.58319999999</v>
      </c>
    </row>
    <row r="33" spans="1:14" ht="3.75" customHeight="1">
      <c r="A33" s="92"/>
      <c r="B33" s="441"/>
      <c r="C33" s="110"/>
      <c r="D33" s="110"/>
      <c r="E33" s="111"/>
      <c r="F33" s="112"/>
      <c r="G33" s="110"/>
      <c r="H33" s="111"/>
      <c r="I33" s="113"/>
      <c r="J33" s="223"/>
      <c r="K33" s="110"/>
      <c r="L33" s="111"/>
    </row>
    <row r="34" spans="1:14">
      <c r="A34" s="484" t="s">
        <v>347</v>
      </c>
      <c r="B34" s="441"/>
      <c r="C34" s="489"/>
      <c r="D34" s="489"/>
      <c r="E34" s="492"/>
      <c r="F34" s="491"/>
      <c r="G34" s="489"/>
      <c r="H34" s="492"/>
      <c r="I34" s="490"/>
      <c r="J34" s="792"/>
      <c r="K34" s="489"/>
      <c r="L34" s="492"/>
    </row>
    <row r="35" spans="1:14">
      <c r="A35" s="598" t="s">
        <v>641</v>
      </c>
      <c r="B35" s="441"/>
      <c r="C35" s="195"/>
      <c r="D35" s="195">
        <v>1301197</v>
      </c>
      <c r="E35" s="387">
        <v>6972613</v>
      </c>
      <c r="F35" s="388">
        <v>1305000</v>
      </c>
      <c r="G35" s="195">
        <v>2095753</v>
      </c>
      <c r="H35" s="387"/>
      <c r="I35" s="389"/>
      <c r="J35" s="197">
        <v>7390969.7800000003</v>
      </c>
      <c r="K35" s="195">
        <v>6231000</v>
      </c>
      <c r="L35" s="387">
        <v>4311000</v>
      </c>
    </row>
    <row r="36" spans="1:14">
      <c r="A36" s="598" t="s">
        <v>399</v>
      </c>
      <c r="B36" s="441"/>
      <c r="C36" s="195"/>
      <c r="D36" s="195">
        <v>1390173</v>
      </c>
      <c r="E36" s="387">
        <v>4424756</v>
      </c>
      <c r="F36" s="388"/>
      <c r="G36" s="195">
        <v>1883094.3500000003</v>
      </c>
      <c r="H36" s="387"/>
      <c r="I36" s="389"/>
      <c r="J36" s="197">
        <v>0</v>
      </c>
      <c r="K36" s="195">
        <v>0</v>
      </c>
      <c r="L36" s="387">
        <v>0</v>
      </c>
    </row>
    <row r="37" spans="1:14">
      <c r="A37" s="598" t="s">
        <v>642</v>
      </c>
      <c r="B37" s="441"/>
      <c r="C37" s="195"/>
      <c r="D37" s="195">
        <v>0</v>
      </c>
      <c r="E37" s="387">
        <v>0</v>
      </c>
      <c r="F37" s="388"/>
      <c r="G37" s="195">
        <v>0</v>
      </c>
      <c r="H37" s="387"/>
      <c r="I37" s="389"/>
      <c r="J37" s="197">
        <v>0</v>
      </c>
      <c r="K37" s="195">
        <v>0</v>
      </c>
      <c r="L37" s="387">
        <v>0</v>
      </c>
    </row>
    <row r="38" spans="1:14">
      <c r="A38" s="120" t="s">
        <v>643</v>
      </c>
      <c r="B38" s="441">
        <v>2</v>
      </c>
      <c r="C38" s="403">
        <v>0</v>
      </c>
      <c r="D38" s="403">
        <v>2691370</v>
      </c>
      <c r="E38" s="404">
        <v>11397369</v>
      </c>
      <c r="F38" s="405">
        <v>1305000</v>
      </c>
      <c r="G38" s="403">
        <v>3978847.3500000006</v>
      </c>
      <c r="H38" s="404">
        <v>0</v>
      </c>
      <c r="I38" s="406">
        <v>0</v>
      </c>
      <c r="J38" s="407">
        <v>7390969.7800000003</v>
      </c>
      <c r="K38" s="403">
        <v>6231000</v>
      </c>
      <c r="L38" s="404">
        <v>4311000</v>
      </c>
    </row>
    <row r="39" spans="1:14" ht="2.25" customHeight="1">
      <c r="A39" s="92"/>
      <c r="B39" s="441"/>
      <c r="C39" s="110"/>
      <c r="D39" s="110"/>
      <c r="E39" s="111"/>
      <c r="F39" s="112"/>
      <c r="G39" s="110"/>
      <c r="H39" s="111"/>
      <c r="I39" s="113"/>
      <c r="J39" s="223"/>
      <c r="K39" s="110"/>
      <c r="L39" s="111"/>
    </row>
    <row r="40" spans="1:14">
      <c r="A40" s="484" t="s">
        <v>644</v>
      </c>
      <c r="B40" s="441"/>
      <c r="C40" s="110"/>
      <c r="D40" s="110"/>
      <c r="E40" s="111"/>
      <c r="F40" s="112"/>
      <c r="G40" s="110"/>
      <c r="H40" s="111"/>
      <c r="I40" s="113"/>
      <c r="J40" s="223"/>
      <c r="K40" s="110"/>
      <c r="L40" s="111"/>
      <c r="N40" s="2">
        <v>588899.75</v>
      </c>
    </row>
    <row r="41" spans="1:14">
      <c r="A41" s="493" t="s">
        <v>40</v>
      </c>
      <c r="B41" s="441">
        <v>4</v>
      </c>
      <c r="C41" s="195"/>
      <c r="D41" s="195">
        <v>1436000</v>
      </c>
      <c r="E41" s="387">
        <v>1436000</v>
      </c>
      <c r="F41" s="388">
        <v>1436000</v>
      </c>
      <c r="G41" s="195">
        <v>1436000</v>
      </c>
      <c r="H41" s="387"/>
      <c r="I41" s="389"/>
      <c r="J41" s="197">
        <v>1436000</v>
      </c>
      <c r="K41" s="195">
        <v>1436000</v>
      </c>
      <c r="L41" s="387">
        <v>1436000</v>
      </c>
      <c r="N41" s="2">
        <v>292908</v>
      </c>
    </row>
    <row r="42" spans="1:14">
      <c r="A42" s="493" t="s">
        <v>645</v>
      </c>
      <c r="B42" s="441"/>
      <c r="C42" s="195"/>
      <c r="D42" s="195"/>
      <c r="E42" s="387"/>
      <c r="F42" s="388"/>
      <c r="G42" s="195"/>
      <c r="H42" s="387"/>
      <c r="I42" s="389"/>
      <c r="J42" s="197"/>
      <c r="K42" s="195"/>
      <c r="L42" s="387"/>
      <c r="N42" s="2">
        <v>22977.09</v>
      </c>
    </row>
    <row r="43" spans="1:14">
      <c r="A43" s="120" t="s">
        <v>646</v>
      </c>
      <c r="B43" s="441"/>
      <c r="C43" s="403">
        <v>0</v>
      </c>
      <c r="D43" s="403">
        <v>1436000</v>
      </c>
      <c r="E43" s="404">
        <v>1436000</v>
      </c>
      <c r="F43" s="405">
        <v>1436000</v>
      </c>
      <c r="G43" s="403">
        <v>1436000</v>
      </c>
      <c r="H43" s="404">
        <v>0</v>
      </c>
      <c r="I43" s="406">
        <v>0</v>
      </c>
      <c r="J43" s="407">
        <v>1436000</v>
      </c>
      <c r="K43" s="403">
        <v>1436000</v>
      </c>
      <c r="L43" s="404">
        <v>1436000</v>
      </c>
    </row>
    <row r="44" spans="1:14" ht="5.25" customHeight="1">
      <c r="A44" s="92"/>
      <c r="B44" s="441"/>
      <c r="C44" s="110"/>
      <c r="D44" s="110"/>
      <c r="E44" s="111"/>
      <c r="F44" s="112"/>
      <c r="G44" s="110"/>
      <c r="H44" s="111"/>
      <c r="I44" s="113"/>
      <c r="J44" s="223"/>
      <c r="K44" s="110"/>
      <c r="L44" s="111"/>
    </row>
    <row r="45" spans="1:14">
      <c r="A45" s="484" t="s">
        <v>647</v>
      </c>
      <c r="B45" s="441"/>
      <c r="C45" s="110"/>
      <c r="D45" s="110"/>
      <c r="E45" s="111"/>
      <c r="F45" s="112"/>
      <c r="G45" s="110"/>
      <c r="H45" s="111"/>
      <c r="I45" s="113"/>
      <c r="J45" s="223"/>
      <c r="K45" s="110"/>
      <c r="L45" s="111"/>
    </row>
    <row r="46" spans="1:14">
      <c r="A46" s="493" t="s">
        <v>648</v>
      </c>
      <c r="B46" s="441"/>
      <c r="C46" s="195"/>
      <c r="D46" s="195"/>
      <c r="E46" s="387"/>
      <c r="F46" s="388"/>
      <c r="G46" s="195"/>
      <c r="H46" s="387"/>
      <c r="I46" s="389"/>
      <c r="J46" s="197"/>
      <c r="K46" s="195"/>
      <c r="L46" s="387"/>
    </row>
    <row r="47" spans="1:14">
      <c r="A47" s="835" t="s">
        <v>649</v>
      </c>
      <c r="B47" s="441"/>
      <c r="C47" s="110"/>
      <c r="D47" s="110"/>
      <c r="E47" s="111"/>
      <c r="F47" s="112"/>
      <c r="G47" s="110"/>
      <c r="H47" s="111"/>
      <c r="I47" s="113"/>
      <c r="J47" s="223"/>
      <c r="K47" s="110"/>
      <c r="L47" s="111"/>
    </row>
    <row r="48" spans="1:14">
      <c r="A48" s="346" t="s">
        <v>650</v>
      </c>
      <c r="B48" s="441"/>
      <c r="C48" s="195"/>
      <c r="D48" s="195"/>
      <c r="E48" s="387"/>
      <c r="F48" s="388"/>
      <c r="G48" s="195"/>
      <c r="H48" s="387"/>
      <c r="I48" s="389"/>
      <c r="J48" s="197"/>
      <c r="K48" s="195"/>
      <c r="L48" s="387"/>
    </row>
    <row r="49" spans="1:12">
      <c r="A49" s="346" t="s">
        <v>651</v>
      </c>
      <c r="B49" s="441"/>
      <c r="C49" s="195"/>
      <c r="D49" s="195"/>
      <c r="E49" s="387"/>
      <c r="F49" s="388"/>
      <c r="G49" s="195"/>
      <c r="H49" s="387"/>
      <c r="I49" s="389"/>
      <c r="J49" s="197"/>
      <c r="K49" s="195"/>
      <c r="L49" s="387"/>
    </row>
    <row r="50" spans="1:12">
      <c r="A50" s="120" t="s">
        <v>652</v>
      </c>
      <c r="B50" s="441"/>
      <c r="C50" s="403">
        <v>0</v>
      </c>
      <c r="D50" s="403">
        <v>0</v>
      </c>
      <c r="E50" s="404">
        <v>0</v>
      </c>
      <c r="F50" s="405">
        <v>0</v>
      </c>
      <c r="G50" s="403">
        <v>0</v>
      </c>
      <c r="H50" s="404">
        <v>0</v>
      </c>
      <c r="I50" s="406">
        <v>0</v>
      </c>
      <c r="J50" s="407">
        <v>0</v>
      </c>
      <c r="K50" s="403">
        <v>0</v>
      </c>
      <c r="L50" s="404">
        <v>0</v>
      </c>
    </row>
    <row r="51" spans="1:12" ht="5.25" customHeight="1">
      <c r="A51" s="92"/>
      <c r="B51" s="441"/>
      <c r="C51" s="110"/>
      <c r="D51" s="110"/>
      <c r="E51" s="111"/>
      <c r="F51" s="112"/>
      <c r="G51" s="110"/>
      <c r="H51" s="111"/>
      <c r="I51" s="113"/>
      <c r="J51" s="223"/>
      <c r="K51" s="110"/>
      <c r="L51" s="111"/>
    </row>
    <row r="52" spans="1:12">
      <c r="A52" s="836" t="s">
        <v>653</v>
      </c>
      <c r="B52" s="794"/>
      <c r="C52" s="795"/>
      <c r="D52" s="795"/>
      <c r="E52" s="796"/>
      <c r="F52" s="797"/>
      <c r="G52" s="795"/>
      <c r="H52" s="796"/>
      <c r="I52" s="798"/>
      <c r="J52" s="799"/>
      <c r="K52" s="795"/>
      <c r="L52" s="796"/>
    </row>
    <row r="53" spans="1:12">
      <c r="A53" s="770" t="s">
        <v>353</v>
      </c>
      <c r="B53" s="441"/>
      <c r="C53" s="110"/>
      <c r="D53" s="110"/>
      <c r="E53" s="111"/>
      <c r="F53" s="112"/>
      <c r="G53" s="110"/>
      <c r="H53" s="111"/>
      <c r="I53" s="113"/>
      <c r="J53" s="223"/>
      <c r="K53" s="110"/>
      <c r="L53" s="111"/>
    </row>
    <row r="54" spans="1:12">
      <c r="A54" s="493" t="s">
        <v>654</v>
      </c>
      <c r="B54" s="441"/>
      <c r="C54" s="195"/>
      <c r="D54" s="195">
        <v>5072892</v>
      </c>
      <c r="E54" s="387">
        <v>108892395</v>
      </c>
      <c r="F54" s="388">
        <v>5000000</v>
      </c>
      <c r="G54" s="195"/>
      <c r="H54" s="387"/>
      <c r="I54" s="389"/>
      <c r="J54" s="197"/>
      <c r="K54" s="195"/>
      <c r="L54" s="387"/>
    </row>
    <row r="55" spans="1:12">
      <c r="A55" s="493" t="s">
        <v>655</v>
      </c>
      <c r="B55" s="441"/>
      <c r="C55" s="195"/>
      <c r="D55" s="195"/>
      <c r="E55" s="387">
        <v>0</v>
      </c>
      <c r="F55" s="388"/>
      <c r="G55" s="195"/>
      <c r="H55" s="387"/>
      <c r="I55" s="389"/>
      <c r="J55" s="197"/>
      <c r="K55" s="195"/>
      <c r="L55" s="387"/>
    </row>
    <row r="56" spans="1:12">
      <c r="A56" s="493" t="s">
        <v>656</v>
      </c>
      <c r="B56" s="441"/>
      <c r="C56" s="110">
        <v>0</v>
      </c>
      <c r="D56" s="110">
        <v>5072892</v>
      </c>
      <c r="E56" s="111">
        <v>108892395</v>
      </c>
      <c r="F56" s="112">
        <v>5000000</v>
      </c>
      <c r="G56" s="110">
        <v>0</v>
      </c>
      <c r="H56" s="111">
        <v>0</v>
      </c>
      <c r="I56" s="113">
        <v>0</v>
      </c>
      <c r="J56" s="223">
        <v>0</v>
      </c>
      <c r="K56" s="110">
        <v>0</v>
      </c>
      <c r="L56" s="111">
        <v>0</v>
      </c>
    </row>
    <row r="57" spans="1:12">
      <c r="A57" s="493" t="s">
        <v>31</v>
      </c>
      <c r="B57" s="441"/>
      <c r="C57" s="19">
        <v>1233944.2399999984</v>
      </c>
      <c r="D57" s="19">
        <v>19406328.434558831</v>
      </c>
      <c r="E57" s="583">
        <v>11121676.835485183</v>
      </c>
      <c r="F57" s="594">
        <v>-60</v>
      </c>
      <c r="G57" s="110">
        <v>1916035</v>
      </c>
      <c r="H57" s="111">
        <v>90237</v>
      </c>
      <c r="I57" s="113">
        <v>90237</v>
      </c>
      <c r="J57" s="21">
        <v>-6076463.687525481</v>
      </c>
      <c r="K57" s="19">
        <v>14419812.347903997</v>
      </c>
      <c r="L57" s="111">
        <v>30830446.060466379</v>
      </c>
    </row>
    <row r="58" spans="1:12">
      <c r="A58" s="493" t="s">
        <v>657</v>
      </c>
      <c r="B58" s="441"/>
      <c r="C58" s="195"/>
      <c r="D58" s="195"/>
      <c r="E58" s="387"/>
      <c r="F58" s="388"/>
      <c r="G58" s="195"/>
      <c r="H58" s="387"/>
      <c r="I58" s="389"/>
      <c r="J58" s="197"/>
      <c r="K58" s="195"/>
      <c r="L58" s="387"/>
    </row>
    <row r="59" spans="1:12">
      <c r="A59" s="493" t="s">
        <v>658</v>
      </c>
      <c r="B59" s="441"/>
      <c r="C59" s="195"/>
      <c r="D59" s="195">
        <v>-1561250</v>
      </c>
      <c r="E59" s="387"/>
      <c r="F59" s="388"/>
      <c r="G59" s="195"/>
      <c r="H59" s="387"/>
      <c r="I59" s="389"/>
      <c r="J59" s="197"/>
      <c r="K59" s="195"/>
      <c r="L59" s="387"/>
    </row>
    <row r="60" spans="1:12">
      <c r="A60" s="493" t="s">
        <v>659</v>
      </c>
      <c r="B60" s="441"/>
      <c r="C60" s="195"/>
      <c r="D60" s="195"/>
      <c r="E60" s="387"/>
      <c r="F60" s="388"/>
      <c r="G60" s="195"/>
      <c r="H60" s="387"/>
      <c r="I60" s="389"/>
      <c r="J60" s="197"/>
      <c r="K60" s="195"/>
      <c r="L60" s="387"/>
    </row>
    <row r="61" spans="1:12">
      <c r="A61" s="493" t="s">
        <v>660</v>
      </c>
      <c r="B61" s="441"/>
      <c r="C61" s="195"/>
      <c r="D61" s="195"/>
      <c r="E61" s="387"/>
      <c r="F61" s="388"/>
      <c r="G61" s="195"/>
      <c r="H61" s="387"/>
      <c r="I61" s="389"/>
      <c r="J61" s="197"/>
      <c r="K61" s="195"/>
      <c r="L61" s="387"/>
    </row>
    <row r="62" spans="1:12">
      <c r="A62" s="837" t="s">
        <v>353</v>
      </c>
      <c r="B62" s="441">
        <v>1</v>
      </c>
      <c r="C62" s="403">
        <v>1233944.2399999984</v>
      </c>
      <c r="D62" s="403">
        <v>22917970.434558831</v>
      </c>
      <c r="E62" s="404">
        <v>120014071.83548519</v>
      </c>
      <c r="F62" s="405">
        <v>4999940</v>
      </c>
      <c r="G62" s="403">
        <v>1916035</v>
      </c>
      <c r="H62" s="404">
        <v>90237</v>
      </c>
      <c r="I62" s="406">
        <v>90237</v>
      </c>
      <c r="J62" s="407">
        <v>-6076463.687525481</v>
      </c>
      <c r="K62" s="403">
        <v>14419812.347903997</v>
      </c>
      <c r="L62" s="404">
        <v>30830446.060466379</v>
      </c>
    </row>
    <row r="63" spans="1:12">
      <c r="A63" s="484" t="s">
        <v>354</v>
      </c>
      <c r="B63" s="454"/>
      <c r="C63" s="110"/>
      <c r="D63" s="110"/>
      <c r="E63" s="111"/>
      <c r="F63" s="112"/>
      <c r="G63" s="110"/>
      <c r="H63" s="111"/>
      <c r="I63" s="113"/>
      <c r="J63" s="223"/>
      <c r="K63" s="110"/>
      <c r="L63" s="111"/>
    </row>
    <row r="64" spans="1:12">
      <c r="A64" s="598" t="s">
        <v>425</v>
      </c>
      <c r="B64" s="441"/>
      <c r="C64" s="195"/>
      <c r="D64" s="195"/>
      <c r="E64" s="387"/>
      <c r="F64" s="388"/>
      <c r="G64" s="195"/>
      <c r="H64" s="387"/>
      <c r="I64" s="389"/>
      <c r="J64" s="197"/>
      <c r="K64" s="195"/>
      <c r="L64" s="387"/>
    </row>
    <row r="65" spans="1:12">
      <c r="A65" s="598" t="s">
        <v>426</v>
      </c>
      <c r="B65" s="441"/>
      <c r="C65" s="195"/>
      <c r="D65" s="195">
        <v>1170094</v>
      </c>
      <c r="E65" s="387">
        <v>1059287</v>
      </c>
      <c r="F65" s="388">
        <v>1170000</v>
      </c>
      <c r="G65" s="195">
        <v>1344218.8130000001</v>
      </c>
      <c r="H65" s="387">
        <v>1344218.8130000001</v>
      </c>
      <c r="I65" s="389">
        <v>1344218.8130000001</v>
      </c>
      <c r="J65" s="197">
        <v>1424871.9417800002</v>
      </c>
      <c r="K65" s="195">
        <v>1510364.2582868002</v>
      </c>
      <c r="L65" s="387">
        <v>1600986.1137840084</v>
      </c>
    </row>
    <row r="66" spans="1:12">
      <c r="A66" s="598" t="s">
        <v>661</v>
      </c>
      <c r="B66" s="441"/>
      <c r="C66" s="195"/>
      <c r="D66" s="195">
        <v>74926630</v>
      </c>
      <c r="E66" s="387"/>
      <c r="F66" s="388">
        <v>74927000</v>
      </c>
      <c r="G66" s="195"/>
      <c r="H66" s="387"/>
      <c r="I66" s="389"/>
      <c r="J66" s="197"/>
      <c r="K66" s="195"/>
      <c r="L66" s="387"/>
    </row>
    <row r="67" spans="1:12">
      <c r="A67" s="598" t="s">
        <v>662</v>
      </c>
      <c r="B67" s="441"/>
      <c r="C67" s="195"/>
      <c r="D67" s="195">
        <v>34416376</v>
      </c>
      <c r="E67" s="387"/>
      <c r="F67" s="388">
        <v>24242000</v>
      </c>
      <c r="G67" s="195"/>
      <c r="H67" s="387"/>
      <c r="I67" s="389"/>
      <c r="J67" s="197"/>
      <c r="K67" s="195"/>
      <c r="L67" s="387"/>
    </row>
    <row r="68" spans="1:12">
      <c r="A68" s="598" t="s">
        <v>663</v>
      </c>
      <c r="B68" s="441"/>
      <c r="C68" s="195"/>
      <c r="D68" s="195"/>
      <c r="E68" s="387"/>
      <c r="F68" s="388"/>
      <c r="G68" s="195"/>
      <c r="H68" s="387"/>
      <c r="I68" s="389"/>
      <c r="J68" s="197"/>
      <c r="K68" s="195"/>
      <c r="L68" s="387"/>
    </row>
    <row r="69" spans="1:12">
      <c r="A69" s="598" t="s">
        <v>427</v>
      </c>
      <c r="B69" s="441"/>
      <c r="C69" s="195"/>
      <c r="D69" s="195"/>
      <c r="E69" s="387"/>
      <c r="F69" s="388"/>
      <c r="G69" s="195"/>
      <c r="H69" s="387"/>
      <c r="I69" s="389"/>
      <c r="J69" s="197"/>
      <c r="K69" s="195"/>
      <c r="L69" s="387"/>
    </row>
    <row r="70" spans="1:12">
      <c r="A70" s="346" t="s">
        <v>428</v>
      </c>
      <c r="B70" s="441"/>
      <c r="C70" s="195"/>
      <c r="D70" s="195"/>
      <c r="E70" s="387"/>
      <c r="F70" s="388"/>
      <c r="G70" s="195"/>
      <c r="H70" s="387"/>
      <c r="I70" s="389"/>
      <c r="J70" s="197"/>
      <c r="K70" s="195"/>
      <c r="L70" s="387"/>
    </row>
    <row r="71" spans="1:12">
      <c r="A71" s="598" t="s">
        <v>664</v>
      </c>
      <c r="B71" s="441"/>
      <c r="C71" s="195"/>
      <c r="D71" s="195"/>
      <c r="E71" s="387"/>
      <c r="F71" s="388"/>
      <c r="G71" s="195"/>
      <c r="H71" s="387"/>
      <c r="I71" s="389"/>
      <c r="J71" s="197"/>
      <c r="K71" s="195"/>
      <c r="L71" s="387"/>
    </row>
    <row r="72" spans="1:12">
      <c r="A72" s="120" t="s">
        <v>665</v>
      </c>
      <c r="B72" s="441">
        <v>2</v>
      </c>
      <c r="C72" s="403">
        <v>0</v>
      </c>
      <c r="D72" s="403">
        <v>110513100</v>
      </c>
      <c r="E72" s="404">
        <v>1059287</v>
      </c>
      <c r="F72" s="405">
        <v>100339000</v>
      </c>
      <c r="G72" s="403">
        <v>1344218.8130000001</v>
      </c>
      <c r="H72" s="404">
        <v>1344218.8130000001</v>
      </c>
      <c r="I72" s="406">
        <v>1344218.8130000001</v>
      </c>
      <c r="J72" s="407">
        <v>1424871.9417800002</v>
      </c>
      <c r="K72" s="403">
        <v>1510364.2582868002</v>
      </c>
      <c r="L72" s="404">
        <v>1600986.1137840084</v>
      </c>
    </row>
    <row r="73" spans="1:12">
      <c r="A73" s="838" t="s">
        <v>356</v>
      </c>
      <c r="B73" s="473">
        <v>2</v>
      </c>
      <c r="C73" s="416">
        <v>1233944.2399999984</v>
      </c>
      <c r="D73" s="416">
        <v>133431070.43455884</v>
      </c>
      <c r="E73" s="414">
        <v>121073358.83548519</v>
      </c>
      <c r="F73" s="415">
        <v>105338940</v>
      </c>
      <c r="G73" s="416">
        <v>3260253.8130000001</v>
      </c>
      <c r="H73" s="414">
        <v>1434455.8130000001</v>
      </c>
      <c r="I73" s="417">
        <v>1434455.8130000001</v>
      </c>
      <c r="J73" s="418">
        <v>-4651591.745745481</v>
      </c>
      <c r="K73" s="416">
        <v>15930176.606190797</v>
      </c>
      <c r="L73" s="414">
        <v>32431432.174250387</v>
      </c>
    </row>
    <row r="74" spans="1:12">
      <c r="A74" s="839"/>
      <c r="B74" s="840"/>
      <c r="C74" s="841"/>
      <c r="D74" s="841"/>
      <c r="E74" s="841"/>
      <c r="F74" s="841"/>
      <c r="G74" s="841"/>
      <c r="H74" s="841"/>
      <c r="I74" s="841"/>
      <c r="J74" s="841"/>
      <c r="K74" s="841"/>
      <c r="L74" s="841"/>
    </row>
    <row r="75" spans="1:12" ht="13.5">
      <c r="A75" s="166" t="s">
        <v>666</v>
      </c>
      <c r="B75" s="166"/>
      <c r="C75" s="166"/>
      <c r="D75" s="166"/>
      <c r="E75" s="166"/>
      <c r="F75" s="166"/>
      <c r="G75" s="166"/>
      <c r="H75" s="166"/>
      <c r="I75" s="166"/>
      <c r="J75" s="166"/>
      <c r="K75" s="166"/>
      <c r="L75" s="166"/>
    </row>
    <row r="76" spans="1:12">
      <c r="A76" s="114" t="s">
        <v>667</v>
      </c>
      <c r="B76" s="842"/>
      <c r="C76" s="843"/>
      <c r="D76" s="843"/>
      <c r="E76" s="844"/>
      <c r="F76" s="845"/>
      <c r="G76" s="843"/>
      <c r="H76" s="844"/>
      <c r="I76" s="846"/>
      <c r="J76" s="847"/>
      <c r="K76" s="843"/>
      <c r="L76" s="844"/>
    </row>
    <row r="77" spans="1:12">
      <c r="A77" s="92" t="s">
        <v>668</v>
      </c>
      <c r="B77" s="242"/>
      <c r="C77" s="195"/>
      <c r="D77" s="195"/>
      <c r="E77" s="387"/>
      <c r="F77" s="388"/>
      <c r="G77" s="195"/>
      <c r="H77" s="387"/>
      <c r="I77" s="389"/>
      <c r="J77" s="197"/>
      <c r="K77" s="195"/>
      <c r="L77" s="387"/>
    </row>
    <row r="78" spans="1:12">
      <c r="A78" s="848"/>
      <c r="B78" s="849"/>
      <c r="C78" s="850"/>
      <c r="D78" s="850"/>
      <c r="E78" s="851"/>
      <c r="F78" s="852"/>
      <c r="G78" s="850"/>
      <c r="H78" s="851"/>
      <c r="I78" s="853"/>
      <c r="J78" s="854"/>
      <c r="K78" s="850"/>
      <c r="L78" s="851"/>
    </row>
    <row r="79" spans="1:12" hidden="1">
      <c r="A79" s="855" t="s">
        <v>98</v>
      </c>
      <c r="B79" s="242"/>
      <c r="C79" s="244"/>
      <c r="D79" s="244"/>
      <c r="E79" s="244"/>
      <c r="F79" s="244"/>
      <c r="G79" s="244"/>
      <c r="H79" s="244"/>
      <c r="I79" s="244"/>
      <c r="J79" s="244"/>
      <c r="K79" s="244"/>
      <c r="L79" s="244"/>
    </row>
    <row r="80" spans="1:12" hidden="1">
      <c r="A80" s="477" t="s">
        <v>669</v>
      </c>
      <c r="B80" s="242"/>
      <c r="C80" s="243"/>
      <c r="D80" s="243"/>
      <c r="E80" s="244"/>
      <c r="F80" s="244"/>
      <c r="G80" s="244"/>
      <c r="H80" s="244"/>
      <c r="I80" s="244"/>
      <c r="J80" s="244"/>
      <c r="K80" s="244"/>
      <c r="L80" s="244"/>
    </row>
    <row r="81" spans="1:12" hidden="1">
      <c r="A81" s="477" t="s">
        <v>670</v>
      </c>
      <c r="B81" s="242"/>
      <c r="C81" s="243"/>
      <c r="D81" s="243"/>
      <c r="E81" s="244"/>
      <c r="F81" s="244"/>
      <c r="G81" s="244"/>
      <c r="H81" s="244"/>
      <c r="I81" s="244"/>
      <c r="J81" s="244"/>
      <c r="K81" s="244"/>
      <c r="L81" s="244"/>
    </row>
    <row r="82" spans="1:12" hidden="1">
      <c r="A82" s="477" t="s">
        <v>671</v>
      </c>
      <c r="B82" s="242"/>
      <c r="C82" s="243"/>
      <c r="D82" s="243"/>
      <c r="E82" s="244"/>
      <c r="F82" s="244"/>
      <c r="G82" s="244"/>
      <c r="H82" s="244"/>
      <c r="I82" s="244"/>
      <c r="J82" s="244"/>
      <c r="K82" s="244"/>
      <c r="L82" s="244"/>
    </row>
    <row r="83" spans="1:12" hidden="1">
      <c r="A83" s="477" t="s">
        <v>672</v>
      </c>
    </row>
    <row r="84" spans="1:12" hidden="1">
      <c r="A84" s="856" t="s">
        <v>600</v>
      </c>
      <c r="C84" s="483">
        <v>1233944.2399999984</v>
      </c>
      <c r="D84" s="483">
        <v>-85974421.565441161</v>
      </c>
      <c r="E84" s="483">
        <v>3077.8354851901531</v>
      </c>
      <c r="F84" s="483">
        <v>0</v>
      </c>
      <c r="G84" s="857">
        <v>1916035</v>
      </c>
      <c r="H84" s="857">
        <v>90237</v>
      </c>
      <c r="I84" s="857">
        <v>90237</v>
      </c>
      <c r="J84" s="857">
        <v>-6076463.687525481</v>
      </c>
      <c r="K84" s="857">
        <v>14419812.347903997</v>
      </c>
      <c r="L84" s="857">
        <v>30830446.060466379</v>
      </c>
    </row>
    <row r="85" spans="1:12" hidden="1">
      <c r="C85" s="482">
        <v>0</v>
      </c>
      <c r="D85" s="482">
        <v>0</v>
      </c>
      <c r="E85" s="482">
        <v>0</v>
      </c>
      <c r="F85" s="482">
        <v>0</v>
      </c>
      <c r="G85" s="482">
        <v>0</v>
      </c>
      <c r="H85" s="482">
        <v>0</v>
      </c>
      <c r="I85" s="482">
        <v>0</v>
      </c>
      <c r="J85" s="482"/>
      <c r="K85" s="482"/>
      <c r="L85" s="482"/>
    </row>
    <row r="86" spans="1:12" hidden="1"/>
    <row r="87" spans="1:12" hidden="1"/>
    <row r="88" spans="1:12" hidden="1"/>
    <row r="89" spans="1:12" hidden="1"/>
    <row r="90" spans="1:12" hidden="1"/>
    <row r="91" spans="1:12" hidden="1"/>
    <row r="92" spans="1:12" hidden="1"/>
    <row r="93" spans="1:12" hidden="1"/>
    <row r="94" spans="1:12" hidden="1"/>
    <row r="95" spans="1:12" hidden="1"/>
    <row r="96" spans="1:12" hidden="1"/>
    <row r="97" hidden="1"/>
    <row r="98" hidden="1"/>
    <row r="99" hidden="1"/>
  </sheetData>
  <mergeCells count="4">
    <mergeCell ref="A2:A3"/>
    <mergeCell ref="B2:B3"/>
    <mergeCell ref="F2:I2"/>
    <mergeCell ref="J2:L2"/>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U28"/>
  <sheetViews>
    <sheetView workbookViewId="0">
      <selection activeCell="A2" sqref="A2"/>
    </sheetView>
  </sheetViews>
  <sheetFormatPr defaultRowHeight="12.75"/>
  <cols>
    <col min="1" max="1" width="18.7109375" style="2" customWidth="1"/>
    <col min="2" max="2" width="20" style="2" customWidth="1"/>
    <col min="3" max="3" width="0" style="249" hidden="1" customWidth="1"/>
    <col min="4" max="16384" width="9.140625" style="2"/>
  </cols>
  <sheetData>
    <row r="1" spans="1:21" s="252" customFormat="1">
      <c r="A1" s="166" t="s">
        <v>673</v>
      </c>
      <c r="B1" s="166"/>
      <c r="C1" s="166"/>
      <c r="D1" s="166"/>
      <c r="E1" s="166"/>
      <c r="F1" s="166"/>
      <c r="G1" s="166"/>
      <c r="H1" s="166"/>
      <c r="I1" s="166"/>
      <c r="J1" s="166"/>
      <c r="K1" s="166"/>
      <c r="L1" s="166"/>
    </row>
    <row r="2" spans="1:21">
      <c r="A2" s="168" t="s">
        <v>674</v>
      </c>
      <c r="B2" s="858" t="s">
        <v>675</v>
      </c>
      <c r="C2" s="2203" t="s">
        <v>72</v>
      </c>
      <c r="D2" s="859" t="s">
        <v>2</v>
      </c>
      <c r="E2" s="5" t="s">
        <v>3</v>
      </c>
      <c r="F2" s="6" t="s">
        <v>4</v>
      </c>
      <c r="G2" s="2176" t="s">
        <v>5</v>
      </c>
      <c r="H2" s="2177"/>
      <c r="I2" s="2181"/>
      <c r="J2" s="2178" t="s">
        <v>6</v>
      </c>
      <c r="K2" s="2179"/>
      <c r="L2" s="2180"/>
    </row>
    <row r="3" spans="1:21" ht="25.5">
      <c r="A3" s="860" t="s">
        <v>73</v>
      </c>
      <c r="B3" s="581"/>
      <c r="C3" s="2209"/>
      <c r="D3" s="11" t="s">
        <v>8</v>
      </c>
      <c r="E3" s="9" t="s">
        <v>8</v>
      </c>
      <c r="F3" s="10" t="s">
        <v>8</v>
      </c>
      <c r="G3" s="8" t="s">
        <v>9</v>
      </c>
      <c r="H3" s="9" t="s">
        <v>10</v>
      </c>
      <c r="I3" s="10" t="s">
        <v>11</v>
      </c>
      <c r="J3" s="8" t="s">
        <v>13</v>
      </c>
      <c r="K3" s="9" t="s">
        <v>14</v>
      </c>
      <c r="L3" s="10" t="s">
        <v>15</v>
      </c>
    </row>
    <row r="4" spans="1:21">
      <c r="A4" s="861"/>
      <c r="B4" s="862"/>
      <c r="C4" s="863"/>
      <c r="D4" s="864"/>
      <c r="E4" s="864"/>
      <c r="F4" s="865"/>
      <c r="G4" s="866"/>
      <c r="H4" s="864"/>
      <c r="I4" s="867"/>
      <c r="J4" s="868"/>
      <c r="K4" s="864"/>
      <c r="L4" s="865"/>
      <c r="M4" s="224"/>
      <c r="N4" s="224"/>
      <c r="O4" s="224"/>
      <c r="P4" s="224"/>
      <c r="Q4" s="224"/>
      <c r="R4" s="224"/>
      <c r="S4" s="224"/>
      <c r="T4" s="224"/>
      <c r="U4" s="869"/>
    </row>
    <row r="5" spans="1:21">
      <c r="A5" s="861"/>
      <c r="B5" s="862"/>
      <c r="C5" s="863"/>
      <c r="D5" s="864"/>
      <c r="E5" s="864"/>
      <c r="F5" s="865"/>
      <c r="G5" s="866"/>
      <c r="H5" s="864"/>
      <c r="I5" s="867"/>
      <c r="J5" s="868"/>
      <c r="K5" s="864"/>
      <c r="L5" s="865"/>
      <c r="M5" s="224"/>
      <c r="N5" s="224"/>
      <c r="O5" s="224"/>
      <c r="P5" s="224"/>
      <c r="Q5" s="224"/>
      <c r="R5" s="224"/>
      <c r="S5" s="224"/>
      <c r="T5" s="224"/>
    </row>
    <row r="6" spans="1:21">
      <c r="A6" s="861"/>
      <c r="B6" s="862"/>
      <c r="C6" s="863"/>
      <c r="D6" s="864"/>
      <c r="E6" s="864"/>
      <c r="F6" s="865"/>
      <c r="G6" s="866"/>
      <c r="H6" s="864"/>
      <c r="I6" s="867"/>
      <c r="J6" s="868"/>
      <c r="K6" s="864"/>
      <c r="L6" s="865"/>
      <c r="M6" s="224"/>
      <c r="N6" s="224"/>
      <c r="O6" s="224"/>
      <c r="P6" s="224"/>
      <c r="Q6" s="224"/>
      <c r="R6" s="224"/>
      <c r="S6" s="224"/>
      <c r="T6" s="224"/>
    </row>
    <row r="7" spans="1:21">
      <c r="A7" s="861"/>
      <c r="B7" s="862"/>
      <c r="C7" s="863"/>
      <c r="D7" s="864"/>
      <c r="E7" s="864"/>
      <c r="F7" s="865"/>
      <c r="G7" s="866"/>
      <c r="H7" s="864"/>
      <c r="I7" s="867"/>
      <c r="J7" s="868"/>
      <c r="K7" s="864"/>
      <c r="L7" s="865"/>
      <c r="M7" s="224"/>
      <c r="N7" s="224"/>
      <c r="O7" s="224"/>
      <c r="P7" s="224"/>
      <c r="Q7" s="224"/>
      <c r="R7" s="224"/>
      <c r="S7" s="224"/>
      <c r="T7" s="224"/>
    </row>
    <row r="8" spans="1:21">
      <c r="A8" s="861"/>
      <c r="B8" s="862"/>
      <c r="C8" s="863"/>
      <c r="D8" s="864"/>
      <c r="E8" s="864"/>
      <c r="F8" s="865"/>
      <c r="G8" s="866"/>
      <c r="H8" s="864"/>
      <c r="I8" s="867"/>
      <c r="J8" s="868"/>
      <c r="K8" s="864"/>
      <c r="L8" s="865"/>
      <c r="M8" s="224"/>
      <c r="N8" s="224"/>
      <c r="O8" s="224"/>
      <c r="P8" s="224"/>
      <c r="Q8" s="224"/>
      <c r="R8" s="224"/>
      <c r="S8" s="224"/>
      <c r="T8" s="224"/>
    </row>
    <row r="9" spans="1:21">
      <c r="A9" s="861"/>
      <c r="B9" s="862"/>
      <c r="C9" s="863"/>
      <c r="D9" s="864"/>
      <c r="E9" s="864"/>
      <c r="F9" s="865"/>
      <c r="G9" s="866"/>
      <c r="H9" s="864"/>
      <c r="I9" s="867"/>
      <c r="J9" s="868"/>
      <c r="K9" s="864"/>
      <c r="L9" s="865"/>
      <c r="M9" s="224"/>
      <c r="N9" s="224"/>
      <c r="O9" s="224"/>
      <c r="P9" s="224"/>
      <c r="Q9" s="224"/>
      <c r="R9" s="224"/>
      <c r="S9" s="224"/>
      <c r="T9" s="224"/>
    </row>
    <row r="10" spans="1:21">
      <c r="A10" s="861"/>
      <c r="B10" s="862"/>
      <c r="C10" s="863"/>
      <c r="D10" s="864"/>
      <c r="E10" s="864"/>
      <c r="F10" s="865"/>
      <c r="G10" s="866"/>
      <c r="H10" s="864"/>
      <c r="I10" s="867"/>
      <c r="J10" s="868"/>
      <c r="K10" s="864"/>
      <c r="L10" s="865"/>
      <c r="M10" s="224"/>
      <c r="N10" s="224"/>
      <c r="O10" s="224"/>
      <c r="P10" s="224"/>
      <c r="Q10" s="224"/>
      <c r="R10" s="224"/>
      <c r="S10" s="224"/>
      <c r="T10" s="224"/>
    </row>
    <row r="11" spans="1:21">
      <c r="A11" s="861"/>
      <c r="B11" s="862"/>
      <c r="C11" s="863"/>
      <c r="D11" s="864"/>
      <c r="E11" s="864"/>
      <c r="F11" s="865"/>
      <c r="G11" s="866"/>
      <c r="H11" s="864"/>
      <c r="I11" s="867"/>
      <c r="J11" s="868"/>
      <c r="K11" s="864"/>
      <c r="L11" s="865"/>
      <c r="M11" s="224"/>
      <c r="N11" s="224"/>
      <c r="O11" s="224"/>
      <c r="P11" s="224"/>
      <c r="Q11" s="224"/>
      <c r="R11" s="224"/>
      <c r="S11" s="224"/>
      <c r="T11" s="224"/>
    </row>
    <row r="12" spans="1:21">
      <c r="A12" s="861"/>
      <c r="B12" s="862"/>
      <c r="C12" s="863"/>
      <c r="D12" s="864"/>
      <c r="E12" s="864"/>
      <c r="F12" s="865"/>
      <c r="G12" s="866"/>
      <c r="H12" s="864"/>
      <c r="I12" s="867"/>
      <c r="J12" s="868"/>
      <c r="K12" s="864"/>
      <c r="L12" s="865"/>
      <c r="M12" s="224"/>
      <c r="N12" s="224"/>
      <c r="O12" s="224"/>
      <c r="P12" s="224"/>
      <c r="Q12" s="224"/>
      <c r="R12" s="224"/>
      <c r="S12" s="224"/>
      <c r="T12" s="224"/>
    </row>
    <row r="13" spans="1:21">
      <c r="A13" s="861"/>
      <c r="B13" s="862"/>
      <c r="C13" s="863"/>
      <c r="D13" s="864"/>
      <c r="E13" s="864"/>
      <c r="F13" s="865"/>
      <c r="G13" s="866"/>
      <c r="H13" s="864"/>
      <c r="I13" s="867"/>
      <c r="J13" s="868"/>
      <c r="K13" s="864"/>
      <c r="L13" s="865"/>
      <c r="M13" s="224"/>
      <c r="N13" s="224"/>
      <c r="O13" s="224"/>
      <c r="P13" s="224"/>
      <c r="Q13" s="224"/>
      <c r="R13" s="224"/>
      <c r="S13" s="224"/>
      <c r="T13" s="224"/>
    </row>
    <row r="14" spans="1:21">
      <c r="A14" s="861"/>
      <c r="B14" s="862"/>
      <c r="C14" s="863"/>
      <c r="D14" s="864"/>
      <c r="E14" s="864"/>
      <c r="F14" s="865"/>
      <c r="G14" s="866"/>
      <c r="H14" s="864"/>
      <c r="I14" s="867"/>
      <c r="J14" s="868"/>
      <c r="K14" s="864"/>
      <c r="L14" s="865"/>
      <c r="M14" s="224"/>
      <c r="N14" s="224"/>
      <c r="O14" s="224"/>
      <c r="P14" s="224"/>
      <c r="Q14" s="224"/>
      <c r="R14" s="224"/>
      <c r="S14" s="224"/>
      <c r="T14" s="224"/>
    </row>
    <row r="15" spans="1:21">
      <c r="A15" s="861"/>
      <c r="B15" s="862"/>
      <c r="C15" s="863"/>
      <c r="D15" s="864"/>
      <c r="E15" s="864"/>
      <c r="F15" s="865"/>
      <c r="G15" s="866"/>
      <c r="H15" s="864"/>
      <c r="I15" s="867"/>
      <c r="J15" s="868"/>
      <c r="K15" s="864"/>
      <c r="L15" s="865"/>
      <c r="M15" s="224"/>
      <c r="N15" s="224"/>
      <c r="O15" s="224"/>
      <c r="P15" s="224"/>
      <c r="Q15" s="224"/>
      <c r="R15" s="224"/>
      <c r="S15" s="224"/>
      <c r="T15" s="224"/>
    </row>
    <row r="16" spans="1:21">
      <c r="A16" s="861"/>
      <c r="B16" s="862"/>
      <c r="C16" s="863"/>
      <c r="D16" s="864"/>
      <c r="E16" s="864"/>
      <c r="F16" s="865"/>
      <c r="G16" s="866"/>
      <c r="H16" s="864"/>
      <c r="I16" s="867"/>
      <c r="J16" s="868"/>
      <c r="K16" s="864"/>
      <c r="L16" s="865"/>
      <c r="M16" s="224"/>
      <c r="N16" s="224"/>
      <c r="O16" s="224"/>
      <c r="P16" s="224"/>
      <c r="Q16" s="224"/>
      <c r="R16" s="224"/>
      <c r="S16" s="224"/>
      <c r="T16" s="224"/>
    </row>
    <row r="17" spans="1:20">
      <c r="A17" s="861"/>
      <c r="B17" s="862"/>
      <c r="C17" s="863"/>
      <c r="D17" s="864"/>
      <c r="E17" s="864"/>
      <c r="F17" s="865"/>
      <c r="G17" s="866"/>
      <c r="H17" s="864"/>
      <c r="I17" s="867"/>
      <c r="J17" s="868"/>
      <c r="K17" s="864"/>
      <c r="L17" s="865"/>
      <c r="M17" s="224"/>
      <c r="N17" s="224"/>
      <c r="O17" s="224"/>
      <c r="P17" s="224"/>
      <c r="Q17" s="224"/>
      <c r="R17" s="224"/>
      <c r="S17" s="224"/>
      <c r="T17" s="224"/>
    </row>
    <row r="18" spans="1:20">
      <c r="A18" s="861"/>
      <c r="B18" s="862"/>
      <c r="C18" s="863"/>
      <c r="D18" s="864"/>
      <c r="E18" s="864"/>
      <c r="F18" s="865"/>
      <c r="G18" s="866"/>
      <c r="H18" s="864"/>
      <c r="I18" s="867"/>
      <c r="J18" s="868"/>
      <c r="K18" s="864"/>
      <c r="L18" s="865"/>
      <c r="M18" s="224"/>
      <c r="N18" s="224"/>
      <c r="O18" s="224"/>
      <c r="P18" s="224"/>
      <c r="Q18" s="224"/>
      <c r="R18" s="224"/>
      <c r="S18" s="224"/>
      <c r="T18" s="224"/>
    </row>
    <row r="19" spans="1:20">
      <c r="A19" s="861"/>
      <c r="B19" s="862"/>
      <c r="C19" s="863"/>
      <c r="D19" s="864"/>
      <c r="E19" s="864"/>
      <c r="F19" s="865"/>
      <c r="G19" s="866"/>
      <c r="H19" s="864"/>
      <c r="I19" s="867"/>
      <c r="J19" s="868"/>
      <c r="K19" s="864"/>
      <c r="L19" s="865"/>
      <c r="M19" s="224"/>
      <c r="N19" s="224"/>
      <c r="O19" s="224"/>
      <c r="P19" s="224"/>
      <c r="Q19" s="224"/>
      <c r="R19" s="224"/>
      <c r="S19" s="224"/>
      <c r="T19" s="224"/>
    </row>
    <row r="20" spans="1:20">
      <c r="A20" s="861"/>
      <c r="B20" s="862"/>
      <c r="C20" s="863"/>
      <c r="D20" s="864"/>
      <c r="E20" s="864"/>
      <c r="F20" s="865"/>
      <c r="G20" s="866"/>
      <c r="H20" s="864"/>
      <c r="I20" s="867"/>
      <c r="J20" s="868"/>
      <c r="K20" s="864"/>
      <c r="L20" s="865"/>
      <c r="M20" s="224"/>
      <c r="N20" s="224"/>
      <c r="O20" s="224"/>
      <c r="P20" s="224"/>
      <c r="Q20" s="224"/>
      <c r="R20" s="224"/>
      <c r="S20" s="224"/>
      <c r="T20" s="224"/>
    </row>
    <row r="21" spans="1:20">
      <c r="A21" s="861"/>
      <c r="B21" s="862"/>
      <c r="C21" s="863"/>
      <c r="D21" s="864"/>
      <c r="E21" s="864"/>
      <c r="F21" s="865"/>
      <c r="G21" s="866"/>
      <c r="H21" s="864"/>
      <c r="I21" s="867"/>
      <c r="J21" s="868"/>
      <c r="K21" s="864"/>
      <c r="L21" s="865"/>
      <c r="M21" s="224"/>
      <c r="N21" s="224"/>
      <c r="O21" s="224"/>
      <c r="P21" s="224"/>
      <c r="Q21" s="224"/>
      <c r="R21" s="224"/>
      <c r="S21" s="224"/>
      <c r="T21" s="224"/>
    </row>
    <row r="22" spans="1:20">
      <c r="A22" s="595" t="s">
        <v>22</v>
      </c>
      <c r="B22" s="870"/>
      <c r="C22" s="556">
        <v>1</v>
      </c>
      <c r="D22" s="416">
        <v>0</v>
      </c>
      <c r="E22" s="416">
        <v>0</v>
      </c>
      <c r="F22" s="414">
        <v>0</v>
      </c>
      <c r="G22" s="415">
        <v>0</v>
      </c>
      <c r="H22" s="416">
        <v>0</v>
      </c>
      <c r="I22" s="417">
        <v>0</v>
      </c>
      <c r="J22" s="418">
        <v>0</v>
      </c>
      <c r="K22" s="416">
        <v>0</v>
      </c>
      <c r="L22" s="414">
        <v>0</v>
      </c>
    </row>
    <row r="23" spans="1:20" s="325" customFormat="1">
      <c r="A23" s="320" t="s">
        <v>98</v>
      </c>
      <c r="B23" s="424"/>
      <c r="C23" s="421"/>
      <c r="D23" s="425"/>
      <c r="E23" s="425"/>
      <c r="F23" s="425"/>
      <c r="G23" s="425"/>
      <c r="H23" s="425"/>
      <c r="I23" s="425"/>
      <c r="J23" s="425"/>
      <c r="K23" s="425"/>
      <c r="L23" s="425"/>
    </row>
    <row r="24" spans="1:20" s="325" customFormat="1">
      <c r="A24" s="238" t="s">
        <v>676</v>
      </c>
      <c r="B24" s="871"/>
      <c r="C24" s="421"/>
      <c r="D24" s="425"/>
      <c r="E24" s="424"/>
      <c r="F24" s="425"/>
      <c r="G24" s="425"/>
      <c r="H24" s="425"/>
      <c r="I24" s="425"/>
      <c r="J24" s="425"/>
      <c r="K24" s="425"/>
      <c r="L24" s="425"/>
    </row>
    <row r="25" spans="1:20">
      <c r="A25" s="245" t="s">
        <v>677</v>
      </c>
      <c r="B25" s="62"/>
      <c r="C25" s="242"/>
      <c r="D25" s="113">
        <v>-27160977.57</v>
      </c>
      <c r="E25" s="113">
        <v>-69978558.301141277</v>
      </c>
      <c r="F25" s="668">
        <v>-53367043.982112944</v>
      </c>
      <c r="G25" s="668">
        <v>-50316615</v>
      </c>
      <c r="H25" s="668">
        <v>-51005190</v>
      </c>
      <c r="I25" s="668">
        <v>-41845907</v>
      </c>
      <c r="J25" s="668">
        <v>-63836143.553599998</v>
      </c>
      <c r="K25" s="668">
        <v>-67962882.347903997</v>
      </c>
      <c r="L25" s="668">
        <v>-88019471.060466379</v>
      </c>
    </row>
    <row r="26" spans="1:20">
      <c r="D26" s="872"/>
      <c r="F26" s="250"/>
    </row>
    <row r="27" spans="1:20">
      <c r="D27" s="872"/>
    </row>
    <row r="28" spans="1:20">
      <c r="D28" s="872"/>
    </row>
  </sheetData>
  <mergeCells count="3">
    <mergeCell ref="C2:C3"/>
    <mergeCell ref="G2:I2"/>
    <mergeCell ref="J2:L2"/>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X29"/>
  <sheetViews>
    <sheetView workbookViewId="0">
      <selection activeCell="A5" sqref="A5"/>
    </sheetView>
  </sheetViews>
  <sheetFormatPr defaultRowHeight="12.75"/>
  <cols>
    <col min="1" max="1" width="19.85546875" style="2" customWidth="1"/>
    <col min="2" max="2" width="18.7109375" style="2" customWidth="1"/>
    <col min="3" max="3" width="0" style="249" hidden="1" customWidth="1"/>
    <col min="4" max="16384" width="9.140625" style="2"/>
  </cols>
  <sheetData>
    <row r="1" spans="1:24" ht="13.5">
      <c r="A1" s="166" t="s">
        <v>678</v>
      </c>
      <c r="B1" s="166"/>
      <c r="C1" s="166"/>
      <c r="D1" s="166"/>
      <c r="E1" s="166"/>
      <c r="F1" s="166"/>
      <c r="G1" s="166"/>
      <c r="H1" s="166"/>
      <c r="I1" s="166"/>
      <c r="J1" s="166"/>
      <c r="K1" s="166"/>
      <c r="L1" s="166"/>
      <c r="M1" s="62"/>
      <c r="N1" s="62"/>
      <c r="O1" s="62"/>
      <c r="P1" s="62"/>
    </row>
    <row r="2" spans="1:24">
      <c r="A2" s="168" t="s">
        <v>674</v>
      </c>
      <c r="B2" s="858" t="s">
        <v>675</v>
      </c>
      <c r="C2" s="2203" t="s">
        <v>72</v>
      </c>
      <c r="D2" s="859" t="s">
        <v>2</v>
      </c>
      <c r="E2" s="5" t="s">
        <v>3</v>
      </c>
      <c r="F2" s="6" t="s">
        <v>4</v>
      </c>
      <c r="G2" s="2176" t="s">
        <v>5</v>
      </c>
      <c r="H2" s="2177"/>
      <c r="I2" s="2181"/>
      <c r="J2" s="2178" t="s">
        <v>6</v>
      </c>
      <c r="K2" s="2179"/>
      <c r="L2" s="2180"/>
      <c r="M2" s="62"/>
      <c r="N2" s="62"/>
      <c r="O2" s="62"/>
      <c r="P2" s="62"/>
    </row>
    <row r="3" spans="1:24" ht="25.5">
      <c r="A3" s="860" t="s">
        <v>73</v>
      </c>
      <c r="B3" s="581"/>
      <c r="C3" s="2209"/>
      <c r="D3" s="11" t="s">
        <v>8</v>
      </c>
      <c r="E3" s="9" t="s">
        <v>8</v>
      </c>
      <c r="F3" s="10" t="s">
        <v>8</v>
      </c>
      <c r="G3" s="8" t="s">
        <v>9</v>
      </c>
      <c r="H3" s="9" t="s">
        <v>10</v>
      </c>
      <c r="I3" s="10" t="s">
        <v>11</v>
      </c>
      <c r="J3" s="8" t="s">
        <v>13</v>
      </c>
      <c r="K3" s="9" t="s">
        <v>14</v>
      </c>
      <c r="L3" s="10" t="s">
        <v>15</v>
      </c>
      <c r="M3" s="62"/>
      <c r="N3" s="62"/>
      <c r="O3" s="62"/>
      <c r="P3" s="62"/>
    </row>
    <row r="4" spans="1:24">
      <c r="A4" s="861"/>
      <c r="B4" s="862"/>
      <c r="C4" s="863"/>
      <c r="D4" s="864"/>
      <c r="E4" s="864"/>
      <c r="F4" s="865"/>
      <c r="G4" s="866"/>
      <c r="H4" s="864"/>
      <c r="I4" s="867"/>
      <c r="J4" s="868"/>
      <c r="K4" s="864"/>
      <c r="L4" s="865"/>
      <c r="M4" s="873"/>
      <c r="N4" s="873"/>
      <c r="O4" s="668"/>
      <c r="P4" s="668"/>
      <c r="Q4" s="668"/>
      <c r="R4" s="668"/>
      <c r="S4" s="668"/>
      <c r="T4" s="668"/>
      <c r="U4" s="668"/>
      <c r="V4" s="668"/>
      <c r="W4" s="668"/>
      <c r="X4" s="874"/>
    </row>
    <row r="5" spans="1:24">
      <c r="A5" s="861"/>
      <c r="B5" s="862"/>
      <c r="C5" s="863"/>
      <c r="D5" s="864"/>
      <c r="E5" s="864"/>
      <c r="F5" s="865"/>
      <c r="G5" s="866"/>
      <c r="H5" s="864"/>
      <c r="I5" s="867"/>
      <c r="J5" s="868"/>
      <c r="K5" s="864"/>
      <c r="L5" s="865"/>
      <c r="M5" s="875"/>
      <c r="N5" s="875"/>
      <c r="O5" s="668"/>
      <c r="P5" s="668"/>
      <c r="Q5" s="668"/>
      <c r="R5" s="668"/>
      <c r="S5" s="668"/>
      <c r="T5" s="668"/>
      <c r="U5" s="668"/>
      <c r="V5" s="668"/>
      <c r="W5" s="668"/>
    </row>
    <row r="6" spans="1:24">
      <c r="A6" s="861"/>
      <c r="B6" s="862"/>
      <c r="C6" s="863"/>
      <c r="D6" s="864"/>
      <c r="E6" s="864"/>
      <c r="F6" s="865"/>
      <c r="G6" s="866"/>
      <c r="H6" s="864"/>
      <c r="I6" s="867"/>
      <c r="J6" s="868"/>
      <c r="K6" s="864"/>
      <c r="L6" s="865"/>
      <c r="M6" s="875"/>
      <c r="N6" s="875"/>
      <c r="O6" s="668"/>
      <c r="P6" s="668"/>
      <c r="Q6" s="668"/>
      <c r="R6" s="668"/>
      <c r="S6" s="668"/>
      <c r="T6" s="668"/>
      <c r="U6" s="668"/>
      <c r="V6" s="668"/>
      <c r="W6" s="668"/>
    </row>
    <row r="7" spans="1:24">
      <c r="A7" s="861"/>
      <c r="B7" s="862"/>
      <c r="C7" s="863"/>
      <c r="D7" s="864"/>
      <c r="E7" s="864"/>
      <c r="F7" s="865"/>
      <c r="G7" s="866"/>
      <c r="H7" s="864"/>
      <c r="I7" s="867"/>
      <c r="J7" s="868"/>
      <c r="K7" s="864"/>
      <c r="L7" s="865"/>
      <c r="M7" s="876"/>
      <c r="N7" s="876"/>
      <c r="O7" s="668"/>
      <c r="P7" s="668"/>
      <c r="Q7" s="668"/>
      <c r="R7" s="668"/>
      <c r="S7" s="668"/>
      <c r="T7" s="668"/>
      <c r="U7" s="668"/>
      <c r="V7" s="668"/>
      <c r="W7" s="668"/>
    </row>
    <row r="8" spans="1:24">
      <c r="A8" s="861"/>
      <c r="B8" s="862"/>
      <c r="C8" s="863"/>
      <c r="D8" s="864"/>
      <c r="E8" s="864"/>
      <c r="F8" s="865"/>
      <c r="G8" s="866"/>
      <c r="H8" s="864"/>
      <c r="I8" s="867"/>
      <c r="J8" s="868"/>
      <c r="K8" s="864"/>
      <c r="L8" s="865"/>
      <c r="M8" s="876"/>
      <c r="N8" s="876"/>
      <c r="O8" s="668"/>
      <c r="P8" s="668"/>
      <c r="Q8" s="668"/>
      <c r="R8" s="668"/>
      <c r="S8" s="668"/>
      <c r="T8" s="668"/>
      <c r="U8" s="668"/>
      <c r="V8" s="668"/>
      <c r="W8" s="668"/>
    </row>
    <row r="9" spans="1:24">
      <c r="A9" s="861"/>
      <c r="B9" s="862"/>
      <c r="C9" s="863"/>
      <c r="D9" s="864"/>
      <c r="E9" s="864"/>
      <c r="F9" s="865"/>
      <c r="G9" s="866"/>
      <c r="H9" s="864"/>
      <c r="I9" s="867"/>
      <c r="J9" s="868"/>
      <c r="K9" s="864"/>
      <c r="L9" s="865"/>
      <c r="M9" s="876"/>
      <c r="N9" s="876"/>
      <c r="O9" s="668"/>
      <c r="P9" s="668"/>
      <c r="Q9" s="668"/>
      <c r="R9" s="668"/>
      <c r="S9" s="668"/>
      <c r="T9" s="668"/>
      <c r="U9" s="668"/>
      <c r="V9" s="668"/>
      <c r="W9" s="668"/>
    </row>
    <row r="10" spans="1:24">
      <c r="A10" s="861"/>
      <c r="B10" s="862"/>
      <c r="C10" s="863"/>
      <c r="D10" s="864"/>
      <c r="E10" s="864"/>
      <c r="F10" s="865"/>
      <c r="G10" s="866"/>
      <c r="H10" s="864"/>
      <c r="I10" s="867"/>
      <c r="J10" s="868"/>
      <c r="K10" s="864"/>
      <c r="L10" s="865"/>
      <c r="M10" s="62"/>
      <c r="N10" s="62"/>
      <c r="O10" s="668"/>
      <c r="P10" s="668"/>
      <c r="Q10" s="668"/>
      <c r="R10" s="668"/>
      <c r="S10" s="668"/>
      <c r="T10" s="668"/>
      <c r="U10" s="668"/>
      <c r="V10" s="668"/>
      <c r="W10" s="668"/>
    </row>
    <row r="11" spans="1:24">
      <c r="A11" s="861"/>
      <c r="B11" s="862"/>
      <c r="C11" s="863"/>
      <c r="D11" s="864"/>
      <c r="E11" s="864"/>
      <c r="F11" s="865"/>
      <c r="G11" s="866"/>
      <c r="H11" s="864"/>
      <c r="I11" s="867"/>
      <c r="J11" s="868"/>
      <c r="K11" s="864"/>
      <c r="L11" s="865"/>
      <c r="M11" s="62"/>
      <c r="N11" s="62"/>
      <c r="O11" s="668"/>
      <c r="P11" s="668"/>
      <c r="Q11" s="668"/>
      <c r="R11" s="668"/>
      <c r="S11" s="668"/>
      <c r="T11" s="668"/>
      <c r="U11" s="668"/>
      <c r="V11" s="668"/>
      <c r="W11" s="668"/>
    </row>
    <row r="12" spans="1:24">
      <c r="A12" s="861"/>
      <c r="B12" s="862"/>
      <c r="C12" s="863"/>
      <c r="D12" s="864"/>
      <c r="E12" s="864"/>
      <c r="F12" s="865"/>
      <c r="G12" s="866"/>
      <c r="H12" s="864"/>
      <c r="I12" s="867"/>
      <c r="J12" s="868"/>
      <c r="K12" s="864"/>
      <c r="L12" s="865"/>
      <c r="M12" s="62"/>
      <c r="N12" s="62"/>
      <c r="O12" s="668"/>
      <c r="P12" s="668"/>
      <c r="Q12" s="668"/>
      <c r="R12" s="668"/>
      <c r="S12" s="668"/>
      <c r="T12" s="668"/>
      <c r="U12" s="668"/>
      <c r="V12" s="668"/>
      <c r="W12" s="668"/>
    </row>
    <row r="13" spans="1:24">
      <c r="A13" s="861"/>
      <c r="B13" s="862"/>
      <c r="C13" s="863"/>
      <c r="D13" s="864"/>
      <c r="E13" s="864"/>
      <c r="F13" s="865"/>
      <c r="G13" s="866"/>
      <c r="H13" s="864"/>
      <c r="I13" s="867"/>
      <c r="J13" s="868"/>
      <c r="K13" s="864"/>
      <c r="L13" s="865"/>
      <c r="M13" s="62"/>
      <c r="N13" s="62"/>
      <c r="O13" s="113"/>
      <c r="P13" s="113"/>
      <c r="Q13" s="113"/>
      <c r="R13" s="113"/>
      <c r="S13" s="113"/>
      <c r="T13" s="113"/>
      <c r="U13" s="113"/>
      <c r="V13" s="113"/>
      <c r="W13" s="113"/>
    </row>
    <row r="14" spans="1:24">
      <c r="A14" s="861"/>
      <c r="B14" s="862"/>
      <c r="C14" s="863"/>
      <c r="D14" s="864"/>
      <c r="E14" s="864"/>
      <c r="F14" s="865"/>
      <c r="G14" s="866"/>
      <c r="H14" s="864"/>
      <c r="I14" s="867"/>
      <c r="J14" s="868"/>
      <c r="K14" s="864"/>
      <c r="L14" s="865"/>
      <c r="M14" s="62"/>
      <c r="N14" s="62"/>
      <c r="O14" s="668"/>
      <c r="P14" s="668"/>
      <c r="Q14" s="668"/>
      <c r="R14" s="668"/>
      <c r="S14" s="668"/>
      <c r="T14" s="668"/>
      <c r="U14" s="668"/>
      <c r="V14" s="668"/>
      <c r="W14" s="668"/>
    </row>
    <row r="15" spans="1:24">
      <c r="A15" s="861"/>
      <c r="B15" s="862"/>
      <c r="C15" s="863"/>
      <c r="D15" s="864"/>
      <c r="E15" s="864"/>
      <c r="F15" s="865"/>
      <c r="G15" s="866"/>
      <c r="H15" s="864"/>
      <c r="I15" s="867"/>
      <c r="J15" s="868"/>
      <c r="K15" s="864"/>
      <c r="L15" s="865"/>
      <c r="M15" s="62"/>
      <c r="N15" s="62"/>
      <c r="O15" s="62"/>
      <c r="P15" s="62"/>
    </row>
    <row r="16" spans="1:24">
      <c r="A16" s="861"/>
      <c r="B16" s="862"/>
      <c r="C16" s="863"/>
      <c r="D16" s="864"/>
      <c r="E16" s="864"/>
      <c r="F16" s="865"/>
      <c r="G16" s="866"/>
      <c r="H16" s="864"/>
      <c r="I16" s="867"/>
      <c r="J16" s="868"/>
      <c r="K16" s="864"/>
      <c r="L16" s="865"/>
      <c r="M16" s="62"/>
      <c r="N16" s="62"/>
      <c r="O16" s="62"/>
      <c r="P16" s="62"/>
    </row>
    <row r="17" spans="1:16">
      <c r="A17" s="861"/>
      <c r="B17" s="862"/>
      <c r="C17" s="863"/>
      <c r="D17" s="864"/>
      <c r="E17" s="864"/>
      <c r="F17" s="865"/>
      <c r="G17" s="866"/>
      <c r="H17" s="864"/>
      <c r="I17" s="867"/>
      <c r="J17" s="868"/>
      <c r="K17" s="864"/>
      <c r="L17" s="865"/>
      <c r="M17" s="62"/>
      <c r="N17" s="62"/>
      <c r="O17" s="62"/>
      <c r="P17" s="62"/>
    </row>
    <row r="18" spans="1:16">
      <c r="A18" s="861"/>
      <c r="B18" s="862"/>
      <c r="C18" s="863"/>
      <c r="D18" s="864"/>
      <c r="E18" s="864"/>
      <c r="F18" s="865"/>
      <c r="G18" s="866"/>
      <c r="H18" s="864"/>
      <c r="I18" s="867"/>
      <c r="J18" s="868"/>
      <c r="K18" s="864"/>
      <c r="L18" s="865"/>
      <c r="M18" s="62"/>
      <c r="N18" s="62"/>
      <c r="O18" s="62"/>
      <c r="P18" s="62"/>
    </row>
    <row r="19" spans="1:16">
      <c r="A19" s="861"/>
      <c r="B19" s="862"/>
      <c r="C19" s="863"/>
      <c r="D19" s="864"/>
      <c r="E19" s="864"/>
      <c r="F19" s="865"/>
      <c r="G19" s="866"/>
      <c r="H19" s="864"/>
      <c r="I19" s="867"/>
      <c r="J19" s="868"/>
      <c r="K19" s="864"/>
      <c r="L19" s="865"/>
      <c r="M19" s="62"/>
      <c r="N19" s="62"/>
      <c r="O19" s="62"/>
      <c r="P19" s="62"/>
    </row>
    <row r="20" spans="1:16">
      <c r="A20" s="861"/>
      <c r="B20" s="862"/>
      <c r="C20" s="863"/>
      <c r="D20" s="864"/>
      <c r="E20" s="864"/>
      <c r="F20" s="865"/>
      <c r="G20" s="866"/>
      <c r="H20" s="864"/>
      <c r="I20" s="867"/>
      <c r="J20" s="868"/>
      <c r="K20" s="864"/>
      <c r="L20" s="865"/>
      <c r="M20" s="62"/>
      <c r="N20" s="62"/>
      <c r="O20" s="62"/>
      <c r="P20" s="62"/>
    </row>
    <row r="21" spans="1:16">
      <c r="A21" s="861"/>
      <c r="B21" s="862"/>
      <c r="C21" s="863"/>
      <c r="D21" s="864"/>
      <c r="E21" s="864"/>
      <c r="F21" s="865"/>
      <c r="G21" s="866"/>
      <c r="H21" s="864"/>
      <c r="I21" s="867"/>
      <c r="J21" s="868"/>
      <c r="K21" s="864"/>
      <c r="L21" s="865"/>
      <c r="M21" s="62"/>
      <c r="N21" s="62"/>
      <c r="O21" s="62"/>
      <c r="P21" s="62"/>
    </row>
    <row r="22" spans="1:16">
      <c r="A22" s="861"/>
      <c r="B22" s="862"/>
      <c r="C22" s="863"/>
      <c r="D22" s="864"/>
      <c r="E22" s="864"/>
      <c r="F22" s="865"/>
      <c r="G22" s="866"/>
      <c r="H22" s="864"/>
      <c r="I22" s="867"/>
      <c r="J22" s="868"/>
      <c r="K22" s="864"/>
      <c r="L22" s="865"/>
      <c r="M22" s="62"/>
      <c r="N22" s="62"/>
      <c r="O22" s="62"/>
      <c r="P22" s="62"/>
    </row>
    <row r="23" spans="1:16">
      <c r="A23" s="595"/>
      <c r="B23" s="870"/>
      <c r="C23" s="556">
        <v>1</v>
      </c>
      <c r="D23" s="416">
        <v>0</v>
      </c>
      <c r="E23" s="416">
        <v>0</v>
      </c>
      <c r="F23" s="414">
        <v>0</v>
      </c>
      <c r="G23" s="415">
        <v>0</v>
      </c>
      <c r="H23" s="416">
        <v>0</v>
      </c>
      <c r="I23" s="417">
        <v>0</v>
      </c>
      <c r="J23" s="418">
        <v>0</v>
      </c>
      <c r="K23" s="416">
        <v>0</v>
      </c>
      <c r="L23" s="414">
        <v>0</v>
      </c>
      <c r="M23" s="62"/>
      <c r="N23" s="62"/>
      <c r="O23" s="62"/>
      <c r="P23" s="62"/>
    </row>
    <row r="24" spans="1:16" s="325" customFormat="1">
      <c r="A24" s="320" t="s">
        <v>98</v>
      </c>
      <c r="B24" s="424"/>
      <c r="C24" s="421"/>
      <c r="D24" s="425"/>
      <c r="E24" s="425"/>
      <c r="F24" s="425"/>
      <c r="G24" s="425"/>
      <c r="H24" s="425"/>
      <c r="I24" s="425"/>
      <c r="J24" s="425"/>
      <c r="K24" s="425"/>
      <c r="L24" s="425"/>
    </row>
    <row r="25" spans="1:16" s="325" customFormat="1">
      <c r="A25" s="238" t="s">
        <v>679</v>
      </c>
      <c r="B25" s="877"/>
      <c r="C25" s="421"/>
      <c r="D25" s="424"/>
      <c r="E25" s="424"/>
      <c r="F25" s="425"/>
      <c r="G25" s="425"/>
      <c r="H25" s="425"/>
      <c r="I25" s="425"/>
      <c r="J25" s="425"/>
      <c r="K25" s="425"/>
      <c r="L25" s="425"/>
    </row>
    <row r="26" spans="1:16" s="325" customFormat="1">
      <c r="A26" s="479" t="s">
        <v>680</v>
      </c>
      <c r="B26" s="427"/>
      <c r="C26" s="426"/>
      <c r="D26" s="878">
        <v>-25927033.330000002</v>
      </c>
      <c r="E26" s="878">
        <v>-50572229.866582446</v>
      </c>
      <c r="F26" s="879">
        <v>-42245367.146627761</v>
      </c>
      <c r="G26" s="879">
        <v>-50316675</v>
      </c>
      <c r="H26" s="879">
        <v>-49089155</v>
      </c>
      <c r="I26" s="879">
        <v>-41755670</v>
      </c>
      <c r="J26" s="879">
        <v>-69912607.241125479</v>
      </c>
      <c r="K26" s="879">
        <v>-53543070</v>
      </c>
      <c r="L26" s="879">
        <v>-57189025</v>
      </c>
    </row>
    <row r="27" spans="1:16">
      <c r="D27" s="872"/>
      <c r="E27" s="872"/>
      <c r="F27" s="250"/>
    </row>
    <row r="28" spans="1:16">
      <c r="D28" s="872"/>
    </row>
    <row r="29" spans="1:16">
      <c r="D29" s="872"/>
    </row>
  </sheetData>
  <mergeCells count="3">
    <mergeCell ref="C2:C3"/>
    <mergeCell ref="G2:I2"/>
    <mergeCell ref="J2:L2"/>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X28"/>
  <sheetViews>
    <sheetView workbookViewId="0">
      <selection activeCell="F11" sqref="F11"/>
    </sheetView>
  </sheetViews>
  <sheetFormatPr defaultRowHeight="12.75"/>
  <cols>
    <col min="1" max="1" width="19.140625" style="2" customWidth="1"/>
    <col min="2" max="2" width="18.42578125" style="2" customWidth="1"/>
    <col min="3" max="3" width="4.5703125" style="2" customWidth="1"/>
    <col min="4" max="4" width="0" style="249" hidden="1" customWidth="1"/>
    <col min="5" max="16384" width="9.140625" style="2"/>
  </cols>
  <sheetData>
    <row r="1" spans="1:24" ht="13.5">
      <c r="A1" s="166" t="s">
        <v>681</v>
      </c>
      <c r="B1" s="166"/>
      <c r="C1" s="166"/>
      <c r="D1" s="166"/>
      <c r="E1" s="166"/>
      <c r="F1" s="166"/>
      <c r="G1" s="166"/>
      <c r="H1" s="166"/>
      <c r="I1" s="166"/>
      <c r="J1" s="166"/>
      <c r="K1" s="166"/>
      <c r="L1" s="166"/>
      <c r="M1" s="166"/>
      <c r="N1" s="62"/>
      <c r="O1" s="62"/>
      <c r="P1" s="62"/>
      <c r="Q1" s="62"/>
    </row>
    <row r="2" spans="1:24" ht="25.5">
      <c r="A2" s="168" t="s">
        <v>674</v>
      </c>
      <c r="B2" s="858" t="s">
        <v>675</v>
      </c>
      <c r="C2" s="2060" t="s">
        <v>682</v>
      </c>
      <c r="D2" s="2203" t="s">
        <v>72</v>
      </c>
      <c r="E2" s="859" t="s">
        <v>2</v>
      </c>
      <c r="F2" s="5" t="s">
        <v>3</v>
      </c>
      <c r="G2" s="6" t="s">
        <v>4</v>
      </c>
      <c r="H2" s="2176" t="s">
        <v>5</v>
      </c>
      <c r="I2" s="2177"/>
      <c r="J2" s="2181"/>
      <c r="K2" s="2178" t="s">
        <v>6</v>
      </c>
      <c r="L2" s="2179"/>
      <c r="M2" s="2180"/>
      <c r="N2" s="62"/>
      <c r="O2" s="62"/>
      <c r="P2" s="62"/>
      <c r="Q2" s="62"/>
    </row>
    <row r="3" spans="1:24" ht="25.5">
      <c r="A3" s="860" t="s">
        <v>73</v>
      </c>
      <c r="B3" s="581"/>
      <c r="C3" s="581"/>
      <c r="D3" s="2209"/>
      <c r="E3" s="11" t="s">
        <v>8</v>
      </c>
      <c r="F3" s="9" t="s">
        <v>8</v>
      </c>
      <c r="G3" s="10" t="s">
        <v>8</v>
      </c>
      <c r="H3" s="8" t="s">
        <v>9</v>
      </c>
      <c r="I3" s="9" t="s">
        <v>10</v>
      </c>
      <c r="J3" s="10" t="s">
        <v>11</v>
      </c>
      <c r="K3" s="8" t="s">
        <v>13</v>
      </c>
      <c r="L3" s="9" t="s">
        <v>14</v>
      </c>
      <c r="M3" s="10" t="s">
        <v>15</v>
      </c>
      <c r="N3" s="62"/>
      <c r="O3" s="62"/>
      <c r="P3" s="62"/>
      <c r="Q3" s="62"/>
    </row>
    <row r="4" spans="1:24" ht="25.5">
      <c r="A4" s="861" t="s">
        <v>683</v>
      </c>
      <c r="B4" s="862" t="s">
        <v>684</v>
      </c>
      <c r="C4" s="881"/>
      <c r="D4" s="863"/>
      <c r="E4" s="864"/>
      <c r="F4" s="864"/>
      <c r="G4" s="865"/>
      <c r="H4" s="866"/>
      <c r="I4" s="864"/>
      <c r="J4" s="867"/>
      <c r="K4" s="868">
        <v>500000</v>
      </c>
      <c r="L4" s="864"/>
      <c r="M4" s="865"/>
      <c r="N4" s="875"/>
      <c r="O4" s="875"/>
      <c r="P4" s="668"/>
      <c r="Q4" s="668"/>
      <c r="R4" s="668"/>
      <c r="S4" s="668"/>
      <c r="T4" s="668"/>
      <c r="U4" s="668"/>
      <c r="V4" s="668"/>
      <c r="W4" s="668"/>
      <c r="X4" s="668"/>
    </row>
    <row r="5" spans="1:24">
      <c r="A5" s="861" t="s">
        <v>685</v>
      </c>
      <c r="B5" s="862" t="s">
        <v>686</v>
      </c>
      <c r="C5" s="881"/>
      <c r="D5" s="863"/>
      <c r="E5" s="864"/>
      <c r="F5" s="864"/>
      <c r="G5" s="865"/>
      <c r="H5" s="866"/>
      <c r="I5" s="864"/>
      <c r="J5" s="867"/>
      <c r="K5" s="868">
        <v>700000</v>
      </c>
      <c r="L5" s="864"/>
      <c r="M5" s="865"/>
      <c r="N5" s="875"/>
      <c r="O5" s="875"/>
      <c r="P5" s="668"/>
      <c r="Q5" s="668"/>
      <c r="R5" s="668"/>
      <c r="S5" s="668"/>
      <c r="T5" s="668"/>
      <c r="U5" s="668"/>
      <c r="V5" s="668"/>
      <c r="W5" s="668"/>
      <c r="X5" s="668"/>
    </row>
    <row r="6" spans="1:24" ht="25.5">
      <c r="A6" s="861" t="s">
        <v>687</v>
      </c>
      <c r="B6" s="862" t="s">
        <v>688</v>
      </c>
      <c r="C6" s="881"/>
      <c r="D6" s="863"/>
      <c r="E6" s="864"/>
      <c r="F6" s="864"/>
      <c r="G6" s="865"/>
      <c r="H6" s="866"/>
      <c r="I6" s="864"/>
      <c r="J6" s="867"/>
      <c r="K6" s="868">
        <v>200000</v>
      </c>
      <c r="L6" s="864"/>
      <c r="M6" s="865"/>
      <c r="N6" s="875"/>
      <c r="O6" s="875"/>
      <c r="P6" s="668"/>
      <c r="Q6" s="668"/>
      <c r="R6" s="668"/>
      <c r="S6" s="668"/>
      <c r="T6" s="668"/>
      <c r="U6" s="668"/>
      <c r="V6" s="668"/>
      <c r="W6" s="668"/>
      <c r="X6" s="668"/>
    </row>
    <row r="7" spans="1:24">
      <c r="A7" s="861" t="s">
        <v>689</v>
      </c>
      <c r="B7" s="862" t="s">
        <v>690</v>
      </c>
      <c r="C7" s="881"/>
      <c r="D7" s="863"/>
      <c r="E7" s="864"/>
      <c r="F7" s="864"/>
      <c r="G7" s="865"/>
      <c r="H7" s="866"/>
      <c r="I7" s="864"/>
      <c r="J7" s="867"/>
      <c r="K7" s="868">
        <v>1800000</v>
      </c>
      <c r="L7" s="864"/>
      <c r="M7" s="865"/>
      <c r="N7" s="875"/>
      <c r="O7" s="875"/>
      <c r="P7" s="668"/>
      <c r="Q7" s="668"/>
      <c r="R7" s="668"/>
      <c r="S7" s="668"/>
      <c r="T7" s="668"/>
      <c r="U7" s="668"/>
      <c r="V7" s="668"/>
      <c r="W7" s="668"/>
      <c r="X7" s="668"/>
    </row>
    <row r="8" spans="1:24">
      <c r="A8" s="861" t="s">
        <v>691</v>
      </c>
      <c r="B8" s="862" t="s">
        <v>692</v>
      </c>
      <c r="C8" s="881"/>
      <c r="D8" s="863"/>
      <c r="E8" s="864"/>
      <c r="F8" s="864"/>
      <c r="G8" s="865"/>
      <c r="H8" s="866"/>
      <c r="I8" s="864"/>
      <c r="J8" s="867"/>
      <c r="K8" s="868">
        <v>1550000</v>
      </c>
      <c r="L8" s="864"/>
      <c r="M8" s="865"/>
      <c r="N8" s="875"/>
      <c r="O8" s="875"/>
      <c r="P8" s="668"/>
      <c r="Q8" s="668"/>
      <c r="R8" s="668"/>
      <c r="S8" s="668"/>
      <c r="T8" s="668"/>
      <c r="U8" s="668"/>
      <c r="V8" s="668"/>
      <c r="W8" s="668"/>
      <c r="X8" s="668"/>
    </row>
    <row r="9" spans="1:24" ht="25.5">
      <c r="A9" s="861" t="s">
        <v>693</v>
      </c>
      <c r="B9" s="862" t="s">
        <v>694</v>
      </c>
      <c r="C9" s="881"/>
      <c r="D9" s="863"/>
      <c r="E9" s="864"/>
      <c r="F9" s="864"/>
      <c r="G9" s="865"/>
      <c r="H9" s="866"/>
      <c r="I9" s="864"/>
      <c r="J9" s="867"/>
      <c r="K9" s="868">
        <v>2950000</v>
      </c>
      <c r="L9" s="864"/>
      <c r="M9" s="865"/>
      <c r="N9" s="140"/>
      <c r="O9" s="140"/>
      <c r="P9" s="668"/>
      <c r="Q9" s="668"/>
      <c r="R9" s="668"/>
      <c r="S9" s="668"/>
      <c r="T9" s="668"/>
      <c r="U9" s="668"/>
      <c r="V9" s="668"/>
      <c r="W9" s="668"/>
      <c r="X9" s="668"/>
    </row>
    <row r="10" spans="1:24" ht="25.5">
      <c r="A10" s="861" t="s">
        <v>683</v>
      </c>
      <c r="B10" s="862" t="s">
        <v>695</v>
      </c>
      <c r="C10" s="881"/>
      <c r="D10" s="863"/>
      <c r="E10" s="864"/>
      <c r="F10" s="864"/>
      <c r="G10" s="865"/>
      <c r="H10" s="866"/>
      <c r="I10" s="864"/>
      <c r="J10" s="867"/>
      <c r="K10" s="868">
        <v>300000</v>
      </c>
      <c r="L10" s="864"/>
      <c r="M10" s="865"/>
      <c r="N10" s="62"/>
      <c r="O10" s="62"/>
      <c r="P10" s="668"/>
      <c r="Q10" s="668"/>
      <c r="R10" s="668"/>
      <c r="S10" s="668"/>
      <c r="T10" s="668"/>
      <c r="U10" s="668"/>
      <c r="V10" s="668"/>
      <c r="W10" s="668"/>
      <c r="X10" s="668"/>
    </row>
    <row r="11" spans="1:24" ht="25.5">
      <c r="A11" s="861" t="s">
        <v>696</v>
      </c>
      <c r="B11" s="862" t="s">
        <v>697</v>
      </c>
      <c r="C11" s="881"/>
      <c r="D11" s="863"/>
      <c r="E11" s="864"/>
      <c r="F11" s="864"/>
      <c r="G11" s="865"/>
      <c r="H11" s="866"/>
      <c r="I11" s="864"/>
      <c r="J11" s="867"/>
      <c r="K11" s="868">
        <v>1188000</v>
      </c>
      <c r="L11" s="864"/>
      <c r="M11" s="865"/>
      <c r="N11" s="62"/>
      <c r="O11" s="62"/>
      <c r="P11" s="668"/>
      <c r="Q11" s="668"/>
      <c r="R11" s="668"/>
      <c r="S11" s="668"/>
      <c r="T11" s="668"/>
      <c r="U11" s="668"/>
      <c r="V11" s="668"/>
      <c r="W11" s="668"/>
      <c r="X11" s="668"/>
    </row>
    <row r="12" spans="1:24" ht="25.5">
      <c r="A12" s="861" t="s">
        <v>698</v>
      </c>
      <c r="B12" s="862" t="s">
        <v>699</v>
      </c>
      <c r="C12" s="881"/>
      <c r="D12" s="863"/>
      <c r="E12" s="864"/>
      <c r="F12" s="864"/>
      <c r="G12" s="865"/>
      <c r="H12" s="866"/>
      <c r="I12" s="864"/>
      <c r="J12" s="867"/>
      <c r="K12" s="868">
        <v>300000</v>
      </c>
      <c r="L12" s="864"/>
      <c r="M12" s="865"/>
      <c r="N12" s="62"/>
      <c r="O12" s="62"/>
      <c r="P12" s="668"/>
      <c r="Q12" s="668"/>
      <c r="R12" s="668"/>
      <c r="S12" s="668"/>
      <c r="T12" s="668"/>
      <c r="U12" s="668"/>
      <c r="V12" s="668"/>
      <c r="W12" s="668"/>
      <c r="X12" s="668"/>
    </row>
    <row r="13" spans="1:24">
      <c r="A13" s="861"/>
      <c r="B13" s="862"/>
      <c r="C13" s="881"/>
      <c r="D13" s="863"/>
      <c r="E13" s="864"/>
      <c r="F13" s="864"/>
      <c r="G13" s="865"/>
      <c r="H13" s="866"/>
      <c r="I13" s="864"/>
      <c r="J13" s="867"/>
      <c r="K13" s="868"/>
      <c r="L13" s="864"/>
      <c r="M13" s="865"/>
      <c r="N13" s="62"/>
      <c r="O13" s="62"/>
      <c r="P13" s="113"/>
      <c r="Q13" s="113"/>
      <c r="R13" s="113"/>
      <c r="S13" s="113"/>
      <c r="T13" s="113"/>
      <c r="U13" s="113"/>
      <c r="V13" s="113"/>
      <c r="W13" s="113"/>
      <c r="X13" s="113"/>
    </row>
    <row r="14" spans="1:24">
      <c r="A14" s="861"/>
      <c r="B14" s="862"/>
      <c r="C14" s="881"/>
      <c r="D14" s="863"/>
      <c r="E14" s="864"/>
      <c r="F14" s="864"/>
      <c r="G14" s="865"/>
      <c r="H14" s="866"/>
      <c r="I14" s="864"/>
      <c r="J14" s="867"/>
      <c r="K14" s="868"/>
      <c r="L14" s="864"/>
      <c r="M14" s="865"/>
      <c r="N14" s="62"/>
      <c r="O14" s="62"/>
      <c r="P14" s="668"/>
      <c r="Q14" s="668"/>
      <c r="R14" s="668"/>
      <c r="S14" s="668"/>
      <c r="T14" s="668"/>
      <c r="U14" s="668"/>
      <c r="V14" s="668"/>
      <c r="W14" s="668"/>
      <c r="X14" s="668"/>
    </row>
    <row r="15" spans="1:24">
      <c r="A15" s="861"/>
      <c r="B15" s="862"/>
      <c r="C15" s="881"/>
      <c r="D15" s="863"/>
      <c r="E15" s="864"/>
      <c r="F15" s="864"/>
      <c r="G15" s="865"/>
      <c r="H15" s="866"/>
      <c r="I15" s="864"/>
      <c r="J15" s="867"/>
      <c r="K15" s="868"/>
      <c r="L15" s="864"/>
      <c r="M15" s="865"/>
      <c r="N15" s="62"/>
      <c r="O15" s="62"/>
      <c r="P15" s="62"/>
      <c r="Q15" s="62"/>
    </row>
    <row r="16" spans="1:24">
      <c r="A16" s="861"/>
      <c r="B16" s="862"/>
      <c r="C16" s="881"/>
      <c r="D16" s="863"/>
      <c r="E16" s="864"/>
      <c r="F16" s="864"/>
      <c r="G16" s="865"/>
      <c r="H16" s="866"/>
      <c r="I16" s="864"/>
      <c r="J16" s="867"/>
      <c r="K16" s="868"/>
      <c r="L16" s="864"/>
      <c r="M16" s="865"/>
      <c r="N16" s="62"/>
      <c r="O16" s="62"/>
      <c r="P16" s="62"/>
      <c r="Q16" s="62"/>
    </row>
    <row r="17" spans="1:13">
      <c r="A17" s="861"/>
      <c r="B17" s="862"/>
      <c r="C17" s="881"/>
      <c r="D17" s="863"/>
      <c r="E17" s="864"/>
      <c r="F17" s="864"/>
      <c r="G17" s="865"/>
      <c r="H17" s="866"/>
      <c r="I17" s="864"/>
      <c r="J17" s="867"/>
      <c r="K17" s="868"/>
      <c r="L17" s="864"/>
      <c r="M17" s="865"/>
    </row>
    <row r="18" spans="1:13">
      <c r="A18" s="861"/>
      <c r="B18" s="862"/>
      <c r="C18" s="881"/>
      <c r="D18" s="863"/>
      <c r="E18" s="864"/>
      <c r="F18" s="864"/>
      <c r="G18" s="865"/>
      <c r="H18" s="866"/>
      <c r="I18" s="864"/>
      <c r="J18" s="867"/>
      <c r="K18" s="868"/>
      <c r="L18" s="864"/>
      <c r="M18" s="865"/>
    </row>
    <row r="19" spans="1:13">
      <c r="A19" s="861"/>
      <c r="B19" s="862"/>
      <c r="C19" s="881"/>
      <c r="D19" s="863"/>
      <c r="E19" s="864"/>
      <c r="F19" s="864"/>
      <c r="G19" s="865"/>
      <c r="H19" s="866"/>
      <c r="I19" s="864"/>
      <c r="J19" s="867"/>
      <c r="K19" s="868"/>
      <c r="L19" s="864"/>
      <c r="M19" s="865"/>
    </row>
    <row r="20" spans="1:13">
      <c r="A20" s="861"/>
      <c r="B20" s="862"/>
      <c r="C20" s="881"/>
      <c r="D20" s="863"/>
      <c r="E20" s="864"/>
      <c r="F20" s="864"/>
      <c r="G20" s="865"/>
      <c r="H20" s="866"/>
      <c r="I20" s="864"/>
      <c r="J20" s="867"/>
      <c r="K20" s="868"/>
      <c r="L20" s="864"/>
      <c r="M20" s="865"/>
    </row>
    <row r="21" spans="1:13">
      <c r="A21" s="595"/>
      <c r="B21" s="870"/>
      <c r="C21" s="870"/>
      <c r="D21" s="556">
        <v>1</v>
      </c>
      <c r="E21" s="416">
        <v>0</v>
      </c>
      <c r="F21" s="416">
        <v>0</v>
      </c>
      <c r="G21" s="414">
        <v>0</v>
      </c>
      <c r="H21" s="415">
        <v>0</v>
      </c>
      <c r="I21" s="416">
        <v>0</v>
      </c>
      <c r="J21" s="417">
        <v>0</v>
      </c>
      <c r="K21" s="418">
        <v>9488000</v>
      </c>
      <c r="L21" s="416">
        <v>0</v>
      </c>
      <c r="M21" s="414">
        <v>0</v>
      </c>
    </row>
    <row r="22" spans="1:13" s="325" customFormat="1">
      <c r="A22" s="320" t="s">
        <v>98</v>
      </c>
      <c r="B22" s="424"/>
      <c r="C22" s="424"/>
      <c r="D22" s="421"/>
      <c r="E22" s="425"/>
      <c r="F22" s="425"/>
      <c r="G22" s="425"/>
      <c r="H22" s="425"/>
      <c r="I22" s="425"/>
      <c r="J22" s="425"/>
      <c r="K22" s="425"/>
      <c r="L22" s="425"/>
      <c r="M22" s="425"/>
    </row>
    <row r="23" spans="1:13" s="325" customFormat="1">
      <c r="A23" s="238" t="s">
        <v>700</v>
      </c>
      <c r="B23" s="424"/>
      <c r="C23" s="424"/>
      <c r="D23" s="421"/>
      <c r="E23" s="425"/>
      <c r="F23" s="425"/>
      <c r="G23" s="425"/>
      <c r="H23" s="425"/>
      <c r="I23" s="425"/>
      <c r="J23" s="425"/>
      <c r="K23" s="425"/>
      <c r="L23" s="425"/>
      <c r="M23" s="425"/>
    </row>
    <row r="24" spans="1:13" s="325" customFormat="1">
      <c r="A24" s="238" t="s">
        <v>701</v>
      </c>
      <c r="B24" s="871"/>
      <c r="C24" s="871"/>
      <c r="D24" s="421"/>
      <c r="E24" s="424"/>
      <c r="F24" s="424"/>
      <c r="G24" s="425"/>
      <c r="H24" s="425"/>
      <c r="I24" s="425"/>
      <c r="J24" s="425"/>
      <c r="K24" s="425"/>
      <c r="L24" s="425"/>
      <c r="M24" s="425"/>
    </row>
    <row r="25" spans="1:13">
      <c r="A25" s="882" t="s">
        <v>702</v>
      </c>
      <c r="B25" s="882"/>
      <c r="C25" s="882"/>
      <c r="E25" s="883">
        <v>0</v>
      </c>
      <c r="F25" s="883">
        <v>0</v>
      </c>
      <c r="G25" s="883">
        <v>0</v>
      </c>
      <c r="H25" s="883">
        <v>0</v>
      </c>
      <c r="I25" s="883">
        <v>0</v>
      </c>
      <c r="J25" s="883">
        <v>0</v>
      </c>
      <c r="K25" s="883">
        <v>0</v>
      </c>
      <c r="L25" s="883">
        <v>0</v>
      </c>
      <c r="M25" s="883">
        <v>0</v>
      </c>
    </row>
    <row r="26" spans="1:13">
      <c r="E26" s="872"/>
      <c r="F26" s="250"/>
      <c r="G26" s="250"/>
    </row>
    <row r="27" spans="1:13">
      <c r="E27" s="872"/>
    </row>
    <row r="28" spans="1:13">
      <c r="E28" s="872"/>
    </row>
  </sheetData>
  <mergeCells count="3">
    <mergeCell ref="D2:D3"/>
    <mergeCell ref="H2:J2"/>
    <mergeCell ref="K2:M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dimension ref="A1:K63"/>
  <sheetViews>
    <sheetView topLeftCell="B27" workbookViewId="0">
      <selection activeCell="F48" sqref="F48"/>
    </sheetView>
  </sheetViews>
  <sheetFormatPr defaultRowHeight="12.75"/>
  <cols>
    <col min="1" max="1" width="28.5703125" style="2" customWidth="1"/>
    <col min="2" max="2" width="17" style="2" customWidth="1"/>
    <col min="3" max="16384" width="9.140625" style="2"/>
  </cols>
  <sheetData>
    <row r="1" spans="1:11" s="252" customFormat="1">
      <c r="A1" s="166" t="s">
        <v>703</v>
      </c>
      <c r="B1" s="166"/>
      <c r="C1" s="166"/>
      <c r="D1" s="166"/>
      <c r="E1" s="166"/>
      <c r="F1" s="166"/>
      <c r="G1" s="166"/>
      <c r="H1" s="166"/>
      <c r="I1" s="166"/>
      <c r="J1" s="166"/>
      <c r="K1" s="166"/>
    </row>
    <row r="2" spans="1:11">
      <c r="A2" s="2211" t="s">
        <v>1</v>
      </c>
      <c r="B2" s="2213" t="s">
        <v>704</v>
      </c>
      <c r="C2" s="859" t="s">
        <v>2</v>
      </c>
      <c r="D2" s="5" t="s">
        <v>3</v>
      </c>
      <c r="E2" s="6" t="s">
        <v>4</v>
      </c>
      <c r="F2" s="2176" t="s">
        <v>5</v>
      </c>
      <c r="G2" s="2177"/>
      <c r="H2" s="2181"/>
      <c r="I2" s="2178" t="s">
        <v>6</v>
      </c>
      <c r="J2" s="2179"/>
      <c r="K2" s="2180"/>
    </row>
    <row r="3" spans="1:11" ht="25.5">
      <c r="A3" s="2212"/>
      <c r="B3" s="2214"/>
      <c r="C3" s="11" t="s">
        <v>8</v>
      </c>
      <c r="D3" s="9" t="s">
        <v>8</v>
      </c>
      <c r="E3" s="10" t="s">
        <v>8</v>
      </c>
      <c r="F3" s="8" t="s">
        <v>9</v>
      </c>
      <c r="G3" s="9" t="s">
        <v>10</v>
      </c>
      <c r="H3" s="10" t="s">
        <v>11</v>
      </c>
      <c r="I3" s="8" t="s">
        <v>13</v>
      </c>
      <c r="J3" s="9" t="s">
        <v>14</v>
      </c>
      <c r="K3" s="10" t="s">
        <v>15</v>
      </c>
    </row>
    <row r="4" spans="1:11">
      <c r="A4" s="884"/>
      <c r="B4" s="885"/>
      <c r="C4" s="886"/>
      <c r="D4" s="887"/>
      <c r="E4" s="887"/>
      <c r="F4" s="887"/>
      <c r="G4" s="887"/>
      <c r="H4" s="888"/>
      <c r="I4" s="888"/>
      <c r="J4" s="887"/>
      <c r="K4" s="887"/>
    </row>
    <row r="5" spans="1:11">
      <c r="A5" s="889"/>
      <c r="B5" s="890"/>
      <c r="C5" s="886"/>
      <c r="D5" s="887"/>
      <c r="E5" s="887"/>
      <c r="F5" s="887"/>
      <c r="G5" s="887"/>
      <c r="H5" s="887"/>
      <c r="I5" s="887"/>
      <c r="J5" s="887"/>
      <c r="K5" s="887"/>
    </row>
    <row r="6" spans="1:11">
      <c r="A6" s="891"/>
      <c r="B6" s="892"/>
      <c r="C6" s="886"/>
      <c r="D6" s="887"/>
      <c r="E6" s="887"/>
      <c r="F6" s="887"/>
      <c r="G6" s="887"/>
      <c r="H6" s="887"/>
      <c r="I6" s="887"/>
      <c r="J6" s="887"/>
      <c r="K6" s="887"/>
    </row>
    <row r="7" spans="1:11">
      <c r="A7" s="893"/>
      <c r="B7" s="894"/>
      <c r="C7" s="895"/>
      <c r="D7" s="896"/>
      <c r="E7" s="896"/>
      <c r="F7" s="896"/>
      <c r="G7" s="896"/>
      <c r="H7" s="896"/>
      <c r="I7" s="896"/>
      <c r="J7" s="896"/>
      <c r="K7" s="896"/>
    </row>
    <row r="8" spans="1:11">
      <c r="A8" s="897"/>
      <c r="B8" s="892"/>
      <c r="C8" s="886"/>
      <c r="D8" s="887"/>
      <c r="E8" s="887"/>
      <c r="F8" s="887"/>
      <c r="G8" s="887"/>
      <c r="H8" s="887"/>
      <c r="I8" s="887"/>
      <c r="J8" s="887"/>
      <c r="K8" s="887"/>
    </row>
    <row r="9" spans="1:11">
      <c r="A9" s="884"/>
      <c r="B9" s="892"/>
      <c r="C9" s="886"/>
      <c r="D9" s="887"/>
      <c r="E9" s="887"/>
      <c r="F9" s="887"/>
      <c r="G9" s="887"/>
      <c r="H9" s="887"/>
      <c r="I9" s="887"/>
      <c r="J9" s="887"/>
      <c r="K9" s="887"/>
    </row>
    <row r="10" spans="1:11">
      <c r="A10" s="889"/>
      <c r="B10" s="892"/>
      <c r="C10" s="886"/>
      <c r="D10" s="887"/>
      <c r="E10" s="887"/>
      <c r="F10" s="887"/>
      <c r="G10" s="887"/>
      <c r="H10" s="887"/>
      <c r="I10" s="887"/>
      <c r="J10" s="887"/>
      <c r="K10" s="887"/>
    </row>
    <row r="11" spans="1:11">
      <c r="A11" s="891"/>
      <c r="B11" s="885"/>
      <c r="C11" s="886"/>
      <c r="D11" s="887"/>
      <c r="E11" s="887"/>
      <c r="F11" s="887"/>
      <c r="G11" s="887"/>
      <c r="H11" s="887"/>
      <c r="I11" s="887"/>
      <c r="J11" s="887"/>
      <c r="K11" s="887"/>
    </row>
    <row r="12" spans="1:11">
      <c r="A12" s="893"/>
      <c r="B12" s="892"/>
      <c r="C12" s="895"/>
      <c r="D12" s="896"/>
      <c r="E12" s="896"/>
      <c r="F12" s="896"/>
      <c r="G12" s="896"/>
      <c r="H12" s="896"/>
      <c r="I12" s="896"/>
      <c r="J12" s="896"/>
      <c r="K12" s="896"/>
    </row>
    <row r="13" spans="1:11">
      <c r="A13" s="897"/>
      <c r="B13" s="892"/>
      <c r="C13" s="886"/>
      <c r="D13" s="887"/>
      <c r="E13" s="887"/>
      <c r="F13" s="887"/>
      <c r="G13" s="887"/>
      <c r="H13" s="887"/>
      <c r="I13" s="887"/>
      <c r="J13" s="887"/>
      <c r="K13" s="887"/>
    </row>
    <row r="14" spans="1:11">
      <c r="A14" s="891"/>
      <c r="B14" s="898"/>
      <c r="C14" s="899"/>
      <c r="D14" s="900"/>
      <c r="E14" s="900"/>
      <c r="F14" s="900"/>
      <c r="G14" s="900"/>
      <c r="H14" s="900"/>
      <c r="I14" s="900"/>
      <c r="J14" s="900"/>
      <c r="K14" s="900"/>
    </row>
    <row r="15" spans="1:11">
      <c r="A15" s="893"/>
      <c r="B15" s="892"/>
      <c r="C15" s="895"/>
      <c r="D15" s="896"/>
      <c r="E15" s="896"/>
      <c r="F15" s="896"/>
      <c r="G15" s="896"/>
      <c r="H15" s="896"/>
      <c r="I15" s="896"/>
      <c r="J15" s="896"/>
      <c r="K15" s="896"/>
    </row>
    <row r="16" spans="1:11">
      <c r="A16" s="897"/>
      <c r="B16" s="892"/>
      <c r="C16" s="886"/>
      <c r="D16" s="887"/>
      <c r="E16" s="887"/>
      <c r="F16" s="887"/>
      <c r="G16" s="887"/>
      <c r="H16" s="887"/>
      <c r="I16" s="887"/>
      <c r="J16" s="887"/>
      <c r="K16" s="887"/>
    </row>
    <row r="17" spans="1:11">
      <c r="A17" s="891"/>
      <c r="B17" s="898"/>
      <c r="C17" s="899"/>
      <c r="D17" s="900"/>
      <c r="E17" s="900"/>
      <c r="F17" s="900"/>
      <c r="G17" s="900"/>
      <c r="H17" s="900"/>
      <c r="I17" s="900"/>
      <c r="J17" s="900"/>
      <c r="K17" s="900"/>
    </row>
    <row r="18" spans="1:11">
      <c r="A18" s="893"/>
      <c r="B18" s="892"/>
      <c r="C18" s="895"/>
      <c r="D18" s="896"/>
      <c r="E18" s="896"/>
      <c r="F18" s="896"/>
      <c r="G18" s="896"/>
      <c r="H18" s="896"/>
      <c r="I18" s="896"/>
      <c r="J18" s="896"/>
      <c r="K18" s="896"/>
    </row>
    <row r="19" spans="1:11">
      <c r="A19" s="891"/>
      <c r="B19" s="898"/>
      <c r="C19" s="899"/>
      <c r="D19" s="900"/>
      <c r="E19" s="900"/>
      <c r="F19" s="900"/>
      <c r="G19" s="900"/>
      <c r="H19" s="900"/>
      <c r="I19" s="900"/>
      <c r="J19" s="900"/>
      <c r="K19" s="900"/>
    </row>
    <row r="20" spans="1:11">
      <c r="A20" s="893"/>
      <c r="B20" s="892"/>
      <c r="C20" s="895"/>
      <c r="D20" s="896"/>
      <c r="E20" s="896"/>
      <c r="F20" s="896"/>
      <c r="G20" s="896"/>
      <c r="H20" s="896"/>
      <c r="I20" s="896"/>
      <c r="J20" s="896"/>
      <c r="K20" s="896"/>
    </row>
    <row r="21" spans="1:11">
      <c r="A21" s="897"/>
      <c r="B21" s="885"/>
      <c r="C21" s="886"/>
      <c r="D21" s="887"/>
      <c r="E21" s="887"/>
      <c r="F21" s="887"/>
      <c r="G21" s="887"/>
      <c r="H21" s="887"/>
      <c r="I21" s="887"/>
      <c r="J21" s="887"/>
      <c r="K21" s="887"/>
    </row>
    <row r="22" spans="1:11">
      <c r="A22" s="884"/>
      <c r="B22" s="892"/>
      <c r="C22" s="886"/>
      <c r="D22" s="887"/>
      <c r="E22" s="887"/>
      <c r="F22" s="887"/>
      <c r="G22" s="887"/>
      <c r="H22" s="887"/>
      <c r="I22" s="887"/>
      <c r="J22" s="887"/>
      <c r="K22" s="887"/>
    </row>
    <row r="23" spans="1:11">
      <c r="A23" s="889"/>
      <c r="B23" s="892"/>
      <c r="C23" s="886"/>
      <c r="D23" s="887"/>
      <c r="E23" s="887"/>
      <c r="F23" s="887"/>
      <c r="G23" s="887"/>
      <c r="H23" s="887"/>
      <c r="I23" s="887"/>
      <c r="J23" s="887"/>
      <c r="K23" s="887"/>
    </row>
    <row r="24" spans="1:11">
      <c r="A24" s="891"/>
      <c r="B24" s="892"/>
      <c r="C24" s="886"/>
      <c r="D24" s="887"/>
      <c r="E24" s="887"/>
      <c r="F24" s="887"/>
      <c r="G24" s="887"/>
      <c r="H24" s="887"/>
      <c r="I24" s="887"/>
      <c r="J24" s="887"/>
      <c r="K24" s="887"/>
    </row>
    <row r="25" spans="1:11">
      <c r="A25" s="893"/>
      <c r="B25" s="892"/>
      <c r="C25" s="895"/>
      <c r="D25" s="896"/>
      <c r="E25" s="896"/>
      <c r="F25" s="896"/>
      <c r="G25" s="896"/>
      <c r="H25" s="896"/>
      <c r="I25" s="896"/>
      <c r="J25" s="896"/>
      <c r="K25" s="896"/>
    </row>
    <row r="26" spans="1:11">
      <c r="A26" s="897"/>
      <c r="B26" s="892"/>
      <c r="C26" s="886"/>
      <c r="D26" s="887"/>
      <c r="E26" s="887"/>
      <c r="F26" s="887"/>
      <c r="G26" s="887"/>
      <c r="H26" s="887"/>
      <c r="I26" s="887"/>
      <c r="J26" s="887"/>
      <c r="K26" s="887"/>
    </row>
    <row r="27" spans="1:11">
      <c r="A27" s="884"/>
      <c r="B27" s="892"/>
      <c r="C27" s="886"/>
      <c r="D27" s="887"/>
      <c r="E27" s="887"/>
      <c r="F27" s="887"/>
      <c r="G27" s="887"/>
      <c r="H27" s="887"/>
      <c r="I27" s="887"/>
      <c r="J27" s="887"/>
      <c r="K27" s="887"/>
    </row>
    <row r="28" spans="1:11">
      <c r="A28" s="889"/>
      <c r="B28" s="892"/>
      <c r="C28" s="886"/>
      <c r="D28" s="887"/>
      <c r="E28" s="887"/>
      <c r="F28" s="887"/>
      <c r="G28" s="887"/>
      <c r="H28" s="887"/>
      <c r="I28" s="887"/>
      <c r="J28" s="887"/>
      <c r="K28" s="887"/>
    </row>
    <row r="29" spans="1:11">
      <c r="A29" s="891"/>
      <c r="B29" s="892"/>
      <c r="C29" s="886"/>
      <c r="D29" s="887"/>
      <c r="E29" s="887"/>
      <c r="F29" s="887"/>
      <c r="G29" s="887"/>
      <c r="H29" s="887"/>
      <c r="I29" s="887"/>
      <c r="J29" s="887"/>
      <c r="K29" s="887"/>
    </row>
    <row r="30" spans="1:11">
      <c r="A30" s="893"/>
      <c r="B30" s="892"/>
      <c r="C30" s="895"/>
      <c r="D30" s="896"/>
      <c r="E30" s="896"/>
      <c r="F30" s="896"/>
      <c r="G30" s="896"/>
      <c r="H30" s="896"/>
      <c r="I30" s="896"/>
      <c r="J30" s="896"/>
      <c r="K30" s="896"/>
    </row>
    <row r="31" spans="1:11">
      <c r="A31" s="897"/>
      <c r="B31" s="885"/>
      <c r="C31" s="886"/>
      <c r="D31" s="887"/>
      <c r="E31" s="887"/>
      <c r="F31" s="887"/>
      <c r="G31" s="887"/>
      <c r="H31" s="887"/>
      <c r="I31" s="887"/>
      <c r="J31" s="887"/>
      <c r="K31" s="887"/>
    </row>
    <row r="32" spans="1:11">
      <c r="A32" s="884"/>
      <c r="B32" s="892"/>
      <c r="C32" s="886"/>
      <c r="D32" s="887"/>
      <c r="E32" s="887"/>
      <c r="F32" s="887"/>
      <c r="G32" s="887"/>
      <c r="H32" s="887"/>
      <c r="I32" s="887"/>
      <c r="J32" s="887"/>
      <c r="K32" s="887"/>
    </row>
    <row r="33" spans="1:11">
      <c r="A33" s="889"/>
      <c r="B33" s="892"/>
      <c r="C33" s="886"/>
      <c r="D33" s="887"/>
      <c r="E33" s="887"/>
      <c r="F33" s="887"/>
      <c r="G33" s="887"/>
      <c r="H33" s="887"/>
      <c r="I33" s="887"/>
      <c r="J33" s="887"/>
      <c r="K33" s="887"/>
    </row>
    <row r="34" spans="1:11">
      <c r="A34" s="891"/>
      <c r="B34" s="892"/>
      <c r="C34" s="886"/>
      <c r="D34" s="887"/>
      <c r="E34" s="887"/>
      <c r="F34" s="887"/>
      <c r="G34" s="887"/>
      <c r="H34" s="887"/>
      <c r="I34" s="887"/>
      <c r="J34" s="887"/>
      <c r="K34" s="887"/>
    </row>
    <row r="35" spans="1:11">
      <c r="A35" s="893"/>
      <c r="B35" s="892"/>
      <c r="C35" s="895"/>
      <c r="D35" s="896"/>
      <c r="E35" s="896"/>
      <c r="F35" s="896"/>
      <c r="G35" s="896"/>
      <c r="H35" s="896"/>
      <c r="I35" s="896"/>
      <c r="J35" s="896"/>
      <c r="K35" s="896"/>
    </row>
    <row r="36" spans="1:11">
      <c r="A36" s="897"/>
      <c r="B36" s="892"/>
      <c r="C36" s="886"/>
      <c r="D36" s="887"/>
      <c r="E36" s="887"/>
      <c r="F36" s="887"/>
      <c r="G36" s="887"/>
      <c r="H36" s="887"/>
      <c r="I36" s="887"/>
      <c r="J36" s="887"/>
      <c r="K36" s="887"/>
    </row>
    <row r="37" spans="1:11">
      <c r="A37" s="891"/>
      <c r="B37" s="898"/>
      <c r="C37" s="899"/>
      <c r="D37" s="900"/>
      <c r="E37" s="900"/>
      <c r="F37" s="900"/>
      <c r="G37" s="900"/>
      <c r="H37" s="900"/>
      <c r="I37" s="900"/>
      <c r="J37" s="900"/>
      <c r="K37" s="900"/>
    </row>
    <row r="38" spans="1:11">
      <c r="A38" s="893"/>
      <c r="B38" s="892"/>
      <c r="C38" s="895"/>
      <c r="D38" s="896"/>
      <c r="E38" s="896"/>
      <c r="F38" s="896"/>
      <c r="G38" s="896"/>
      <c r="H38" s="896"/>
      <c r="I38" s="896"/>
      <c r="J38" s="896"/>
      <c r="K38" s="896"/>
    </row>
    <row r="39" spans="1:11">
      <c r="A39" s="893"/>
      <c r="B39" s="892"/>
      <c r="C39" s="886"/>
      <c r="D39" s="887"/>
      <c r="E39" s="887"/>
      <c r="F39" s="887"/>
      <c r="G39" s="887"/>
      <c r="H39" s="887"/>
      <c r="I39" s="887"/>
      <c r="J39" s="887"/>
      <c r="K39" s="887"/>
    </row>
    <row r="40" spans="1:11">
      <c r="A40" s="897"/>
      <c r="B40" s="892"/>
      <c r="C40" s="886"/>
      <c r="D40" s="887"/>
      <c r="E40" s="887"/>
      <c r="F40" s="887"/>
      <c r="G40" s="887"/>
      <c r="H40" s="887"/>
      <c r="I40" s="887"/>
      <c r="J40" s="887"/>
      <c r="K40" s="887"/>
    </row>
    <row r="41" spans="1:11">
      <c r="A41" s="901" t="s">
        <v>705</v>
      </c>
      <c r="B41" s="902"/>
      <c r="C41" s="903"/>
      <c r="D41" s="904"/>
      <c r="E41" s="904"/>
      <c r="F41" s="904"/>
      <c r="G41" s="904"/>
      <c r="H41" s="904"/>
      <c r="I41" s="904"/>
      <c r="J41" s="904"/>
      <c r="K41" s="904"/>
    </row>
    <row r="42" spans="1:11">
      <c r="A42" s="2210" t="s">
        <v>706</v>
      </c>
      <c r="B42" s="2210"/>
      <c r="C42" s="2210"/>
      <c r="D42" s="2210"/>
      <c r="E42" s="2210"/>
      <c r="F42" s="2210"/>
      <c r="G42" s="2210"/>
      <c r="H42" s="2210"/>
      <c r="I42" s="2210"/>
      <c r="J42" s="2210"/>
      <c r="K42" s="2210"/>
    </row>
    <row r="43" spans="1:11">
      <c r="A43" s="905" t="s">
        <v>707</v>
      </c>
      <c r="B43" s="906"/>
      <c r="C43" s="907"/>
      <c r="D43" s="907"/>
      <c r="E43" s="907"/>
      <c r="F43" s="908"/>
      <c r="G43" s="908"/>
      <c r="H43" s="908"/>
      <c r="I43" s="908"/>
      <c r="J43" s="908"/>
      <c r="K43" s="908"/>
    </row>
    <row r="44" spans="1:11">
      <c r="A44" s="905" t="s">
        <v>708</v>
      </c>
      <c r="B44" s="906"/>
      <c r="C44" s="907"/>
      <c r="D44" s="907"/>
      <c r="E44" s="907"/>
      <c r="F44" s="908"/>
      <c r="G44" s="908"/>
      <c r="H44" s="908"/>
      <c r="I44" s="908"/>
      <c r="J44" s="908"/>
      <c r="K44" s="908"/>
    </row>
    <row r="45" spans="1:11">
      <c r="B45" s="630"/>
    </row>
    <row r="46" spans="1:11" ht="13.5">
      <c r="A46" s="166" t="s">
        <v>709</v>
      </c>
      <c r="B46" s="166"/>
      <c r="C46" s="166"/>
      <c r="D46" s="166"/>
      <c r="E46" s="166"/>
      <c r="F46" s="166"/>
      <c r="G46" s="166"/>
      <c r="H46" s="166"/>
      <c r="I46" s="166"/>
      <c r="J46" s="166"/>
      <c r="K46" s="166"/>
    </row>
    <row r="47" spans="1:11">
      <c r="A47" s="2211" t="s">
        <v>1</v>
      </c>
      <c r="B47" s="2213" t="s">
        <v>704</v>
      </c>
      <c r="C47" s="859" t="s">
        <v>2</v>
      </c>
      <c r="D47" s="5" t="s">
        <v>3</v>
      </c>
      <c r="E47" s="6" t="s">
        <v>4</v>
      </c>
      <c r="F47" s="2176" t="s">
        <v>5</v>
      </c>
      <c r="G47" s="2177"/>
      <c r="H47" s="2181"/>
      <c r="I47" s="2178" t="s">
        <v>6</v>
      </c>
      <c r="J47" s="2179"/>
      <c r="K47" s="2180"/>
    </row>
    <row r="48" spans="1:11" ht="25.5">
      <c r="A48" s="2212"/>
      <c r="B48" s="2214"/>
      <c r="C48" s="11" t="s">
        <v>8</v>
      </c>
      <c r="D48" s="9" t="s">
        <v>8</v>
      </c>
      <c r="E48" s="10" t="s">
        <v>8</v>
      </c>
      <c r="F48" s="8" t="s">
        <v>9</v>
      </c>
      <c r="G48" s="9" t="s">
        <v>10</v>
      </c>
      <c r="H48" s="10" t="s">
        <v>11</v>
      </c>
      <c r="I48" s="8" t="s">
        <v>13</v>
      </c>
      <c r="J48" s="9" t="s">
        <v>14</v>
      </c>
      <c r="K48" s="10" t="s">
        <v>15</v>
      </c>
    </row>
    <row r="49" spans="1:11">
      <c r="A49" s="909" t="s">
        <v>710</v>
      </c>
      <c r="B49" s="885"/>
      <c r="C49" s="910"/>
      <c r="D49" s="911"/>
      <c r="E49" s="912"/>
      <c r="F49" s="913"/>
      <c r="G49" s="911"/>
      <c r="H49" s="914"/>
      <c r="I49" s="915"/>
      <c r="J49" s="911"/>
      <c r="K49" s="912"/>
    </row>
    <row r="50" spans="1:11">
      <c r="A50" s="916" t="s">
        <v>711</v>
      </c>
      <c r="B50" s="892"/>
      <c r="C50" s="910"/>
      <c r="D50" s="911"/>
      <c r="E50" s="912"/>
      <c r="F50" s="913"/>
      <c r="G50" s="911"/>
      <c r="H50" s="914"/>
      <c r="I50" s="917"/>
      <c r="J50" s="911"/>
      <c r="K50" s="912"/>
    </row>
    <row r="51" spans="1:11">
      <c r="A51" s="916"/>
      <c r="B51" s="892"/>
      <c r="C51" s="910"/>
      <c r="D51" s="911"/>
      <c r="E51" s="912"/>
      <c r="F51" s="913"/>
      <c r="G51" s="911"/>
      <c r="H51" s="914"/>
      <c r="I51" s="917"/>
      <c r="J51" s="911"/>
      <c r="K51" s="912"/>
    </row>
    <row r="52" spans="1:11">
      <c r="A52" s="918"/>
      <c r="B52" s="892"/>
      <c r="C52" s="910"/>
      <c r="D52" s="911"/>
      <c r="E52" s="912"/>
      <c r="F52" s="913"/>
      <c r="G52" s="911"/>
      <c r="H52" s="914"/>
      <c r="I52" s="917"/>
      <c r="J52" s="911"/>
      <c r="K52" s="912"/>
    </row>
    <row r="53" spans="1:11">
      <c r="A53" s="909" t="s">
        <v>712</v>
      </c>
      <c r="B53" s="919"/>
      <c r="C53" s="920"/>
      <c r="D53" s="921"/>
      <c r="E53" s="922"/>
      <c r="F53" s="923"/>
      <c r="G53" s="921"/>
      <c r="H53" s="924"/>
      <c r="I53" s="915"/>
      <c r="J53" s="921"/>
      <c r="K53" s="922"/>
    </row>
    <row r="54" spans="1:11">
      <c r="A54" s="916" t="e">
        <v>#REF!</v>
      </c>
      <c r="B54" s="892"/>
      <c r="C54" s="910"/>
      <c r="D54" s="911"/>
      <c r="E54" s="912"/>
      <c r="F54" s="913"/>
      <c r="G54" s="911"/>
      <c r="H54" s="914"/>
      <c r="I54" s="917"/>
      <c r="J54" s="911"/>
      <c r="K54" s="912"/>
    </row>
    <row r="55" spans="1:11">
      <c r="A55" s="916"/>
      <c r="B55" s="892"/>
      <c r="C55" s="910"/>
      <c r="D55" s="911"/>
      <c r="E55" s="912"/>
      <c r="F55" s="913"/>
      <c r="G55" s="911"/>
      <c r="H55" s="914"/>
      <c r="I55" s="917"/>
      <c r="J55" s="911"/>
      <c r="K55" s="912"/>
    </row>
    <row r="56" spans="1:11">
      <c r="A56" s="916"/>
      <c r="B56" s="925"/>
      <c r="C56" s="926"/>
      <c r="D56" s="927"/>
      <c r="E56" s="928"/>
      <c r="F56" s="929"/>
      <c r="G56" s="927"/>
      <c r="H56" s="930"/>
      <c r="I56" s="931"/>
      <c r="J56" s="927"/>
      <c r="K56" s="928"/>
    </row>
    <row r="57" spans="1:11">
      <c r="A57" s="909" t="s">
        <v>713</v>
      </c>
      <c r="B57" s="932"/>
      <c r="C57" s="933"/>
      <c r="D57" s="934"/>
      <c r="E57" s="935"/>
      <c r="F57" s="936"/>
      <c r="G57" s="934"/>
      <c r="H57" s="937"/>
      <c r="I57" s="938"/>
      <c r="J57" s="934"/>
      <c r="K57" s="935"/>
    </row>
    <row r="58" spans="1:11">
      <c r="A58" s="916" t="e">
        <v>#REF!</v>
      </c>
      <c r="B58" s="892"/>
      <c r="C58" s="939"/>
      <c r="D58" s="940"/>
      <c r="E58" s="941"/>
      <c r="F58" s="942"/>
      <c r="G58" s="940"/>
      <c r="H58" s="943"/>
      <c r="I58" s="944"/>
      <c r="J58" s="940"/>
      <c r="K58" s="941"/>
    </row>
    <row r="59" spans="1:11">
      <c r="A59" s="916"/>
      <c r="B59" s="925"/>
      <c r="C59" s="926"/>
      <c r="D59" s="927"/>
      <c r="E59" s="928"/>
      <c r="F59" s="929"/>
      <c r="G59" s="927"/>
      <c r="H59" s="930"/>
      <c r="I59" s="931"/>
      <c r="J59" s="927"/>
      <c r="K59" s="928"/>
    </row>
    <row r="60" spans="1:11">
      <c r="A60" s="916"/>
      <c r="B60" s="925"/>
      <c r="C60" s="926"/>
      <c r="D60" s="927"/>
      <c r="E60" s="928"/>
      <c r="F60" s="929"/>
      <c r="G60" s="927"/>
      <c r="H60" s="930"/>
      <c r="I60" s="931"/>
      <c r="J60" s="927"/>
      <c r="K60" s="928"/>
    </row>
    <row r="61" spans="1:11">
      <c r="A61" s="901" t="s">
        <v>714</v>
      </c>
      <c r="B61" s="945"/>
      <c r="C61" s="946"/>
      <c r="D61" s="947"/>
      <c r="E61" s="948"/>
      <c r="F61" s="949"/>
      <c r="G61" s="947"/>
      <c r="H61" s="950"/>
      <c r="I61" s="951"/>
      <c r="J61" s="947"/>
      <c r="K61" s="948"/>
    </row>
    <row r="62" spans="1:11">
      <c r="A62" s="2210" t="s">
        <v>715</v>
      </c>
      <c r="B62" s="2210"/>
      <c r="C62" s="2210"/>
      <c r="D62" s="2210"/>
      <c r="E62" s="2210"/>
      <c r="F62" s="2210"/>
      <c r="G62" s="2210"/>
      <c r="H62" s="2210"/>
      <c r="I62" s="2210"/>
      <c r="J62" s="2210"/>
      <c r="K62" s="2210"/>
    </row>
    <row r="63" spans="1:11">
      <c r="A63" s="905" t="s">
        <v>716</v>
      </c>
      <c r="B63" s="906"/>
      <c r="C63" s="907"/>
      <c r="D63" s="907"/>
      <c r="E63" s="907"/>
      <c r="F63" s="908"/>
      <c r="G63" s="908"/>
      <c r="H63" s="908"/>
      <c r="I63" s="908"/>
      <c r="J63" s="908"/>
      <c r="K63" s="908"/>
    </row>
  </sheetData>
  <mergeCells count="10">
    <mergeCell ref="A62:K62"/>
    <mergeCell ref="A2:A3"/>
    <mergeCell ref="B2:B3"/>
    <mergeCell ref="F2:H2"/>
    <mergeCell ref="I2:K2"/>
    <mergeCell ref="A42:K42"/>
    <mergeCell ref="A47:A48"/>
    <mergeCell ref="B47:B48"/>
    <mergeCell ref="F47:H47"/>
    <mergeCell ref="I47:K47"/>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M55"/>
  <sheetViews>
    <sheetView workbookViewId="0"/>
  </sheetViews>
  <sheetFormatPr defaultRowHeight="12.75"/>
  <cols>
    <col min="1" max="1" width="29.42578125" style="2" customWidth="1"/>
    <col min="2" max="2" width="26.28515625" style="2" customWidth="1"/>
    <col min="3" max="16384" width="9.140625" style="2"/>
  </cols>
  <sheetData>
    <row r="1" spans="1:12" s="252" customFormat="1">
      <c r="A1" s="166" t="s">
        <v>717</v>
      </c>
      <c r="B1" s="166"/>
      <c r="C1" s="166"/>
      <c r="D1" s="166"/>
      <c r="E1" s="166"/>
      <c r="F1" s="166"/>
      <c r="G1" s="166"/>
      <c r="H1" s="166"/>
      <c r="I1" s="166"/>
      <c r="J1" s="166"/>
      <c r="K1" s="166"/>
      <c r="L1" s="166"/>
    </row>
    <row r="2" spans="1:12">
      <c r="A2" s="2211" t="s">
        <v>718</v>
      </c>
      <c r="B2" s="2213" t="s">
        <v>719</v>
      </c>
      <c r="C2" s="859" t="s">
        <v>2</v>
      </c>
      <c r="D2" s="5" t="s">
        <v>3</v>
      </c>
      <c r="E2" s="6" t="s">
        <v>4</v>
      </c>
      <c r="F2" s="2176" t="s">
        <v>5</v>
      </c>
      <c r="G2" s="2177"/>
      <c r="H2" s="2177"/>
      <c r="I2" s="2177"/>
      <c r="J2" s="2178" t="s">
        <v>6</v>
      </c>
      <c r="K2" s="2179"/>
      <c r="L2" s="2180"/>
    </row>
    <row r="3" spans="1:12" ht="25.5">
      <c r="A3" s="2212"/>
      <c r="B3" s="2214"/>
      <c r="C3" s="763" t="s">
        <v>8</v>
      </c>
      <c r="D3" s="760" t="s">
        <v>8</v>
      </c>
      <c r="E3" s="761" t="s">
        <v>8</v>
      </c>
      <c r="F3" s="762" t="s">
        <v>9</v>
      </c>
      <c r="G3" s="760" t="s">
        <v>10</v>
      </c>
      <c r="H3" s="761" t="s">
        <v>11</v>
      </c>
      <c r="I3" s="763" t="s">
        <v>12</v>
      </c>
      <c r="J3" s="762" t="s">
        <v>13</v>
      </c>
      <c r="K3" s="760" t="s">
        <v>14</v>
      </c>
      <c r="L3" s="761" t="s">
        <v>15</v>
      </c>
    </row>
    <row r="4" spans="1:12">
      <c r="A4" s="952" t="s">
        <v>720</v>
      </c>
      <c r="B4" s="953"/>
      <c r="C4" s="954"/>
      <c r="D4" s="955"/>
      <c r="E4" s="956"/>
      <c r="F4" s="957"/>
      <c r="G4" s="955"/>
      <c r="H4" s="956"/>
      <c r="I4" s="958"/>
      <c r="J4" s="954"/>
      <c r="K4" s="955"/>
      <c r="L4" s="956"/>
    </row>
    <row r="5" spans="1:12">
      <c r="A5" s="959" t="s">
        <v>721</v>
      </c>
      <c r="B5" s="960" t="s">
        <v>722</v>
      </c>
      <c r="C5" s="961">
        <v>0</v>
      </c>
      <c r="D5" s="962">
        <v>9.9247324463880085E-3</v>
      </c>
      <c r="E5" s="963">
        <v>1.090853934969563E-2</v>
      </c>
      <c r="F5" s="964">
        <v>1.011934038881989E-2</v>
      </c>
      <c r="G5" s="962">
        <v>7.0182852458126305E-2</v>
      </c>
      <c r="H5" s="963">
        <v>0</v>
      </c>
      <c r="I5" s="965">
        <v>0</v>
      </c>
      <c r="J5" s="961">
        <v>9.0253927779832179E-3</v>
      </c>
      <c r="K5" s="962">
        <v>1.009103365791943E-2</v>
      </c>
      <c r="L5" s="963">
        <v>9.0997579327506614E-3</v>
      </c>
    </row>
    <row r="6" spans="1:12">
      <c r="A6" s="959" t="s">
        <v>723</v>
      </c>
      <c r="B6" s="960"/>
      <c r="C6" s="966"/>
      <c r="D6" s="967"/>
      <c r="E6" s="968"/>
      <c r="F6" s="969"/>
      <c r="G6" s="967"/>
      <c r="H6" s="968"/>
      <c r="I6" s="970"/>
      <c r="J6" s="971"/>
      <c r="K6" s="972"/>
      <c r="L6" s="973"/>
    </row>
    <row r="7" spans="1:12" ht="25.5">
      <c r="A7" s="959" t="s">
        <v>724</v>
      </c>
      <c r="B7" s="960" t="s">
        <v>725</v>
      </c>
      <c r="C7" s="961">
        <v>3.8148874860107256E-2</v>
      </c>
      <c r="D7" s="962">
        <v>1.2895871345213283E-2</v>
      </c>
      <c r="E7" s="963">
        <v>1.739299643082054E-2</v>
      </c>
      <c r="F7" s="964">
        <v>0.18099367654957327</v>
      </c>
      <c r="G7" s="962">
        <v>5.0927745649726507E-3</v>
      </c>
      <c r="H7" s="963">
        <v>8.2111722791180213E-3</v>
      </c>
      <c r="I7" s="965">
        <v>8.2111722791180213E-3</v>
      </c>
      <c r="J7" s="961">
        <v>3.3498965242742929E-2</v>
      </c>
      <c r="K7" s="962">
        <v>4.620579283182679E-2</v>
      </c>
      <c r="L7" s="963">
        <v>4.3347477947036167E-2</v>
      </c>
    </row>
    <row r="8" spans="1:12" ht="25.5">
      <c r="A8" s="959" t="s">
        <v>726</v>
      </c>
      <c r="B8" s="960" t="s">
        <v>727</v>
      </c>
      <c r="C8" s="961">
        <v>0</v>
      </c>
      <c r="D8" s="962">
        <v>0</v>
      </c>
      <c r="E8" s="963">
        <v>0</v>
      </c>
      <c r="F8" s="964">
        <v>0</v>
      </c>
      <c r="G8" s="962">
        <v>0</v>
      </c>
      <c r="H8" s="963">
        <v>0</v>
      </c>
      <c r="I8" s="965">
        <v>0</v>
      </c>
      <c r="J8" s="961">
        <v>0</v>
      </c>
      <c r="K8" s="962">
        <v>0</v>
      </c>
      <c r="L8" s="963">
        <v>0</v>
      </c>
    </row>
    <row r="9" spans="1:12">
      <c r="A9" s="974" t="s">
        <v>728</v>
      </c>
      <c r="B9" s="960"/>
      <c r="C9" s="975"/>
      <c r="D9" s="976"/>
      <c r="E9" s="977"/>
      <c r="F9" s="978"/>
      <c r="G9" s="976"/>
      <c r="H9" s="977"/>
      <c r="I9" s="979"/>
      <c r="J9" s="975"/>
      <c r="K9" s="976"/>
      <c r="L9" s="977"/>
    </row>
    <row r="10" spans="1:12" ht="25.5">
      <c r="A10" s="959" t="s">
        <v>729</v>
      </c>
      <c r="B10" s="960" t="s">
        <v>730</v>
      </c>
      <c r="C10" s="961">
        <v>0</v>
      </c>
      <c r="D10" s="962">
        <v>2.795032587424931E-2</v>
      </c>
      <c r="E10" s="963">
        <v>0.10911361476066947</v>
      </c>
      <c r="F10" s="964">
        <v>2.6964216651506081E-2</v>
      </c>
      <c r="G10" s="962">
        <v>4.269280636827391</v>
      </c>
      <c r="H10" s="963">
        <v>0</v>
      </c>
      <c r="I10" s="965">
        <v>0</v>
      </c>
      <c r="J10" s="961">
        <v>7.2160658642455981</v>
      </c>
      <c r="K10" s="962">
        <v>5.395153967191316</v>
      </c>
      <c r="L10" s="963">
        <v>3.9085576878677513</v>
      </c>
    </row>
    <row r="11" spans="1:12" ht="25.5">
      <c r="A11" s="959" t="s">
        <v>731</v>
      </c>
      <c r="B11" s="960" t="s">
        <v>732</v>
      </c>
      <c r="C11" s="961">
        <v>0</v>
      </c>
      <c r="D11" s="962">
        <v>1.29939346557105E-2</v>
      </c>
      <c r="E11" s="963">
        <v>1.3556288333567768</v>
      </c>
      <c r="F11" s="964">
        <v>1.4311484069006069E-2</v>
      </c>
      <c r="G11" s="962">
        <v>1.0682784574299808</v>
      </c>
      <c r="H11" s="963">
        <v>0</v>
      </c>
      <c r="I11" s="965">
        <v>0</v>
      </c>
      <c r="J11" s="961">
        <v>1.0078098654999819</v>
      </c>
      <c r="K11" s="962">
        <v>0.95076402405658667</v>
      </c>
      <c r="L11" s="963">
        <v>0.89694719250621369</v>
      </c>
    </row>
    <row r="12" spans="1:12">
      <c r="A12" s="974" t="s">
        <v>733</v>
      </c>
      <c r="B12" s="960"/>
      <c r="C12" s="975"/>
      <c r="D12" s="976"/>
      <c r="E12" s="977"/>
      <c r="F12" s="978"/>
      <c r="G12" s="976"/>
      <c r="H12" s="977"/>
      <c r="I12" s="979"/>
      <c r="J12" s="975"/>
      <c r="K12" s="976"/>
      <c r="L12" s="977"/>
    </row>
    <row r="13" spans="1:12">
      <c r="A13" s="959" t="s">
        <v>734</v>
      </c>
      <c r="B13" s="960" t="s">
        <v>735</v>
      </c>
      <c r="C13" s="980">
        <v>0</v>
      </c>
      <c r="D13" s="981">
        <v>2.8375423590772191</v>
      </c>
      <c r="E13" s="982">
        <v>1.2461058790516659</v>
      </c>
      <c r="F13" s="983">
        <v>15.129418149762671</v>
      </c>
      <c r="G13" s="981">
        <v>4.755185740670071</v>
      </c>
      <c r="H13" s="982">
        <v>0</v>
      </c>
      <c r="I13" s="984">
        <v>0</v>
      </c>
      <c r="J13" s="980">
        <v>2.6744874571570154</v>
      </c>
      <c r="K13" s="981">
        <v>3.0075075264637898</v>
      </c>
      <c r="L13" s="982">
        <v>5.6737113222135713</v>
      </c>
    </row>
    <row r="14" spans="1:12" ht="25.5">
      <c r="A14" s="959" t="s">
        <v>736</v>
      </c>
      <c r="B14" s="960" t="s">
        <v>737</v>
      </c>
      <c r="C14" s="980">
        <v>0</v>
      </c>
      <c r="D14" s="981">
        <v>2.8375423590772191</v>
      </c>
      <c r="E14" s="982">
        <v>1.2461058790516659</v>
      </c>
      <c r="F14" s="983">
        <v>15.129418149762671</v>
      </c>
      <c r="G14" s="981">
        <v>4.755185740670071</v>
      </c>
      <c r="H14" s="982">
        <v>0</v>
      </c>
      <c r="I14" s="984">
        <v>0</v>
      </c>
      <c r="J14" s="980">
        <v>2.6744874571570154</v>
      </c>
      <c r="K14" s="981">
        <v>3.0075075264637898</v>
      </c>
      <c r="L14" s="982">
        <v>5.6737113222135713</v>
      </c>
    </row>
    <row r="15" spans="1:12">
      <c r="A15" s="959" t="s">
        <v>738</v>
      </c>
      <c r="B15" s="960" t="s">
        <v>739</v>
      </c>
      <c r="C15" s="980">
        <v>0</v>
      </c>
      <c r="D15" s="981">
        <v>0.58542539000160765</v>
      </c>
      <c r="E15" s="982">
        <v>0.53472749731281788</v>
      </c>
      <c r="F15" s="983">
        <v>1.8017889719463793</v>
      </c>
      <c r="G15" s="981">
        <v>2.6135250563792378</v>
      </c>
      <c r="H15" s="982">
        <v>0</v>
      </c>
      <c r="I15" s="984">
        <v>0</v>
      </c>
      <c r="J15" s="980">
        <v>1.1073516648391719</v>
      </c>
      <c r="K15" s="981">
        <v>1.5283090112764028</v>
      </c>
      <c r="L15" s="982">
        <v>3.8132992563140271</v>
      </c>
    </row>
    <row r="16" spans="1:12">
      <c r="A16" s="974" t="s">
        <v>740</v>
      </c>
      <c r="B16" s="960"/>
      <c r="C16" s="985"/>
      <c r="D16" s="986"/>
      <c r="E16" s="987"/>
      <c r="F16" s="988"/>
      <c r="G16" s="986"/>
      <c r="H16" s="987"/>
      <c r="I16" s="989"/>
      <c r="J16" s="985"/>
      <c r="K16" s="986"/>
      <c r="L16" s="987"/>
    </row>
    <row r="17" spans="1:13" ht="25.5">
      <c r="A17" s="959" t="s">
        <v>741</v>
      </c>
      <c r="B17" s="960" t="s">
        <v>742</v>
      </c>
      <c r="C17" s="990"/>
      <c r="D17" s="991">
        <v>1.0689752389829132</v>
      </c>
      <c r="E17" s="991">
        <v>1.1074399646184343</v>
      </c>
      <c r="F17" s="992">
        <v>1.9329279226235743</v>
      </c>
      <c r="G17" s="991">
        <v>1.9329279226235743</v>
      </c>
      <c r="H17" s="993">
        <v>1.9329279226235743</v>
      </c>
      <c r="I17" s="994">
        <v>1.9329279226235743</v>
      </c>
      <c r="J17" s="990">
        <v>0</v>
      </c>
      <c r="K17" s="991">
        <v>0.61376633659478896</v>
      </c>
      <c r="L17" s="993">
        <v>0.67743824917679718</v>
      </c>
    </row>
    <row r="18" spans="1:13" ht="25.5">
      <c r="A18" s="959" t="s">
        <v>743</v>
      </c>
      <c r="B18" s="960" t="s">
        <v>744</v>
      </c>
      <c r="C18" s="961">
        <v>0</v>
      </c>
      <c r="D18" s="962">
        <v>0.14720900587390343</v>
      </c>
      <c r="E18" s="963">
        <v>0.15615043251773644</v>
      </c>
      <c r="F18" s="964">
        <v>0.36848827211448942</v>
      </c>
      <c r="G18" s="962">
        <v>0.18067257469288911</v>
      </c>
      <c r="H18" s="963">
        <v>0.22021840750159866</v>
      </c>
      <c r="I18" s="965">
        <v>0</v>
      </c>
      <c r="J18" s="961">
        <v>0.25780046757589603</v>
      </c>
      <c r="K18" s="962">
        <v>0.17597134731857386</v>
      </c>
      <c r="L18" s="963">
        <v>0.11826294339580115</v>
      </c>
    </row>
    <row r="19" spans="1:13" ht="25.5">
      <c r="A19" s="959" t="s">
        <v>745</v>
      </c>
      <c r="B19" s="960" t="s">
        <v>746</v>
      </c>
      <c r="C19" s="995"/>
      <c r="D19" s="996"/>
      <c r="E19" s="886"/>
      <c r="F19" s="997"/>
      <c r="G19" s="996"/>
      <c r="H19" s="886"/>
      <c r="I19" s="998"/>
      <c r="J19" s="995"/>
      <c r="K19" s="996"/>
      <c r="L19" s="886"/>
    </row>
    <row r="20" spans="1:13">
      <c r="A20" s="974" t="s">
        <v>747</v>
      </c>
      <c r="B20" s="960"/>
      <c r="C20" s="975"/>
      <c r="D20" s="976"/>
      <c r="E20" s="977"/>
      <c r="F20" s="978"/>
      <c r="G20" s="976"/>
      <c r="H20" s="977"/>
      <c r="I20" s="979"/>
      <c r="J20" s="975"/>
      <c r="K20" s="976"/>
      <c r="L20" s="977"/>
    </row>
    <row r="21" spans="1:13" ht="25.5">
      <c r="A21" s="959" t="s">
        <v>748</v>
      </c>
      <c r="B21" s="960" t="s">
        <v>749</v>
      </c>
      <c r="C21" s="995"/>
      <c r="D21" s="996"/>
      <c r="E21" s="886"/>
      <c r="F21" s="997"/>
      <c r="G21" s="996"/>
      <c r="H21" s="886"/>
      <c r="I21" s="998"/>
      <c r="J21" s="995"/>
      <c r="K21" s="996"/>
      <c r="L21" s="886"/>
    </row>
    <row r="22" spans="1:13">
      <c r="A22" s="974" t="s">
        <v>750</v>
      </c>
      <c r="B22" s="960"/>
      <c r="C22" s="975"/>
      <c r="D22" s="976"/>
      <c r="E22" s="977"/>
      <c r="F22" s="978"/>
      <c r="G22" s="976"/>
      <c r="H22" s="977"/>
      <c r="I22" s="979"/>
      <c r="J22" s="975"/>
      <c r="K22" s="976"/>
      <c r="L22" s="977"/>
      <c r="M22" s="24"/>
    </row>
    <row r="23" spans="1:13">
      <c r="A23" s="959" t="s">
        <v>751</v>
      </c>
      <c r="B23" s="960" t="s">
        <v>752</v>
      </c>
      <c r="C23" s="999"/>
      <c r="D23" s="1000"/>
      <c r="E23" s="1001"/>
      <c r="F23" s="1002"/>
      <c r="G23" s="1000"/>
      <c r="H23" s="1001"/>
      <c r="I23" s="1003"/>
      <c r="J23" s="999"/>
      <c r="K23" s="1000"/>
      <c r="L23" s="1001"/>
      <c r="M23" s="24"/>
    </row>
    <row r="24" spans="1:13">
      <c r="A24" s="974" t="s">
        <v>753</v>
      </c>
      <c r="B24" s="960"/>
      <c r="C24" s="975"/>
      <c r="D24" s="976"/>
      <c r="E24" s="977"/>
      <c r="F24" s="978"/>
      <c r="G24" s="976"/>
      <c r="H24" s="977"/>
      <c r="I24" s="979"/>
      <c r="J24" s="975"/>
      <c r="K24" s="976"/>
      <c r="L24" s="977"/>
      <c r="M24" s="24"/>
    </row>
    <row r="25" spans="1:13" ht="38.25">
      <c r="A25" s="959" t="s">
        <v>754</v>
      </c>
      <c r="B25" s="1004" t="s">
        <v>755</v>
      </c>
      <c r="C25" s="999"/>
      <c r="D25" s="1000"/>
      <c r="E25" s="1001"/>
      <c r="F25" s="1002"/>
      <c r="G25" s="1000"/>
      <c r="H25" s="1001"/>
      <c r="I25" s="1003"/>
      <c r="J25" s="999"/>
      <c r="K25" s="1000"/>
      <c r="L25" s="1001"/>
    </row>
    <row r="26" spans="1:13" ht="38.25">
      <c r="A26" s="959" t="s">
        <v>756</v>
      </c>
      <c r="B26" s="1004" t="s">
        <v>757</v>
      </c>
      <c r="C26" s="999"/>
      <c r="D26" s="1000"/>
      <c r="E26" s="1001"/>
      <c r="F26" s="1002"/>
      <c r="G26" s="1000"/>
      <c r="H26" s="1001"/>
      <c r="I26" s="1003"/>
      <c r="J26" s="999"/>
      <c r="K26" s="1000"/>
      <c r="L26" s="1001"/>
    </row>
    <row r="27" spans="1:13" ht="25.5">
      <c r="A27" s="959" t="s">
        <v>23</v>
      </c>
      <c r="B27" s="960" t="s">
        <v>758</v>
      </c>
      <c r="C27" s="990">
        <v>0.38940645758207881</v>
      </c>
      <c r="D27" s="991">
        <v>0.16885191688505097</v>
      </c>
      <c r="E27" s="993">
        <v>0.25445473660769824</v>
      </c>
      <c r="F27" s="992">
        <v>0.37156136198748663</v>
      </c>
      <c r="G27" s="991">
        <v>0.37683704344597091</v>
      </c>
      <c r="H27" s="993">
        <v>0.40068487462824021</v>
      </c>
      <c r="I27" s="994">
        <v>0.40068487462824021</v>
      </c>
      <c r="J27" s="990">
        <v>0.42832825584676348</v>
      </c>
      <c r="K27" s="991">
        <v>0.36248347653459012</v>
      </c>
      <c r="L27" s="993">
        <v>0.2855441210243273</v>
      </c>
    </row>
    <row r="28" spans="1:13" ht="25.5">
      <c r="A28" s="959" t="s">
        <v>759</v>
      </c>
      <c r="B28" s="960" t="s">
        <v>760</v>
      </c>
      <c r="C28" s="990">
        <v>0</v>
      </c>
      <c r="D28" s="991">
        <v>0.21742464219574895</v>
      </c>
      <c r="E28" s="993">
        <v>0</v>
      </c>
      <c r="F28" s="992">
        <v>0</v>
      </c>
      <c r="G28" s="991">
        <v>0</v>
      </c>
      <c r="H28" s="993">
        <v>0</v>
      </c>
      <c r="I28" s="994"/>
      <c r="J28" s="990">
        <v>0.38417231472512697</v>
      </c>
      <c r="K28" s="991">
        <v>0</v>
      </c>
      <c r="L28" s="993">
        <v>0</v>
      </c>
    </row>
    <row r="29" spans="1:13" ht="25.5">
      <c r="A29" s="959" t="s">
        <v>761</v>
      </c>
      <c r="B29" s="960" t="s">
        <v>762</v>
      </c>
      <c r="C29" s="990">
        <v>0</v>
      </c>
      <c r="D29" s="991">
        <v>0</v>
      </c>
      <c r="E29" s="993">
        <v>0</v>
      </c>
      <c r="F29" s="992">
        <v>0</v>
      </c>
      <c r="G29" s="991">
        <v>0</v>
      </c>
      <c r="H29" s="993">
        <v>0</v>
      </c>
      <c r="I29" s="994"/>
      <c r="J29" s="990">
        <v>0</v>
      </c>
      <c r="K29" s="991">
        <v>0</v>
      </c>
      <c r="L29" s="993">
        <v>0</v>
      </c>
    </row>
    <row r="30" spans="1:13">
      <c r="A30" s="959" t="s">
        <v>763</v>
      </c>
      <c r="B30" s="960" t="s">
        <v>764</v>
      </c>
      <c r="C30" s="990">
        <v>2.8140156149762612E-2</v>
      </c>
      <c r="D30" s="991">
        <v>6.6116494236183002E-2</v>
      </c>
      <c r="E30" s="993">
        <v>9.5390075499290031E-2</v>
      </c>
      <c r="F30" s="992">
        <v>0.1786248935863432</v>
      </c>
      <c r="G30" s="991">
        <v>9.2421967254704869E-3</v>
      </c>
      <c r="H30" s="993">
        <v>8.786068372230527E-3</v>
      </c>
      <c r="I30" s="994">
        <v>8.786068372230527E-3</v>
      </c>
      <c r="J30" s="990">
        <v>0.10691318387322429</v>
      </c>
      <c r="K30" s="991">
        <v>1.4309036321697711E-2</v>
      </c>
      <c r="L30" s="993">
        <v>1.0526250415298626E-2</v>
      </c>
    </row>
    <row r="31" spans="1:13" ht="25.5">
      <c r="A31" s="1005" t="s">
        <v>765</v>
      </c>
      <c r="B31" s="1006"/>
      <c r="C31" s="1007"/>
      <c r="D31" s="1008"/>
      <c r="E31" s="1009"/>
      <c r="F31" s="1010"/>
      <c r="G31" s="1008"/>
      <c r="H31" s="1009"/>
      <c r="I31" s="1011"/>
      <c r="J31" s="1007"/>
      <c r="K31" s="1008"/>
      <c r="L31" s="1009"/>
    </row>
    <row r="32" spans="1:13" ht="38.25">
      <c r="A32" s="959" t="s">
        <v>766</v>
      </c>
      <c r="B32" s="960" t="s">
        <v>767</v>
      </c>
      <c r="C32" s="980">
        <v>12.545470405194468</v>
      </c>
      <c r="D32" s="981">
        <v>14.755937924369862</v>
      </c>
      <c r="E32" s="982">
        <v>42.984613726568313</v>
      </c>
      <c r="F32" s="983">
        <v>116.24694827586207</v>
      </c>
      <c r="G32" s="981">
        <v>116.24694827586207</v>
      </c>
      <c r="H32" s="982">
        <v>116.24694827586207</v>
      </c>
      <c r="I32" s="984">
        <v>11.127178120617112</v>
      </c>
      <c r="J32" s="980">
        <v>19.20971072186342</v>
      </c>
      <c r="K32" s="981">
        <v>19.10634322281842</v>
      </c>
      <c r="L32" s="982">
        <v>20.278703578859915</v>
      </c>
    </row>
    <row r="33" spans="1:13" ht="25.5">
      <c r="A33" s="959" t="s">
        <v>768</v>
      </c>
      <c r="B33" s="960" t="s">
        <v>769</v>
      </c>
      <c r="C33" s="990">
        <v>0</v>
      </c>
      <c r="D33" s="991">
        <v>0.65980491633259331</v>
      </c>
      <c r="E33" s="993">
        <v>0.43417951219217771</v>
      </c>
      <c r="F33" s="992">
        <v>0.95414639734274931</v>
      </c>
      <c r="G33" s="991">
        <v>0.47390401931153792</v>
      </c>
      <c r="H33" s="993">
        <v>0.71817311162583397</v>
      </c>
      <c r="I33" s="994">
        <v>0</v>
      </c>
      <c r="J33" s="990">
        <v>0.80334410461397654</v>
      </c>
      <c r="K33" s="991">
        <v>0.43545180450465998</v>
      </c>
      <c r="L33" s="993">
        <v>0.35874311451011653</v>
      </c>
    </row>
    <row r="34" spans="1:13" ht="25.5">
      <c r="A34" s="1012" t="s">
        <v>770</v>
      </c>
      <c r="B34" s="1013" t="s">
        <v>771</v>
      </c>
      <c r="C34" s="1014">
        <v>-0.27884050766358542</v>
      </c>
      <c r="D34" s="1015">
        <v>-4.0282752181251569</v>
      </c>
      <c r="E34" s="1016">
        <v>5.9544280354923131</v>
      </c>
      <c r="F34" s="1017">
        <v>27.553960013605316</v>
      </c>
      <c r="G34" s="1015">
        <v>5.1700855412803115</v>
      </c>
      <c r="H34" s="1016">
        <v>5.6755636334149733</v>
      </c>
      <c r="I34" s="1018">
        <v>5.3824325523413457</v>
      </c>
      <c r="J34" s="1014">
        <v>4.4738443969202271</v>
      </c>
      <c r="K34" s="1015">
        <v>2.0166545348342568</v>
      </c>
      <c r="L34" s="1016">
        <v>3.2837839487386282</v>
      </c>
    </row>
    <row r="35" spans="1:13" hidden="1">
      <c r="A35" s="623" t="s">
        <v>98</v>
      </c>
    </row>
    <row r="36" spans="1:13" hidden="1">
      <c r="A36" s="905" t="s">
        <v>772</v>
      </c>
    </row>
    <row r="37" spans="1:13" hidden="1">
      <c r="A37" s="905" t="s">
        <v>773</v>
      </c>
    </row>
    <row r="38" spans="1:13" hidden="1"/>
    <row r="39" spans="1:13" hidden="1">
      <c r="A39" s="630" t="s">
        <v>774</v>
      </c>
    </row>
    <row r="40" spans="1:13" hidden="1">
      <c r="A40" s="2" t="s">
        <v>775</v>
      </c>
      <c r="C40" s="129"/>
      <c r="D40" s="129"/>
      <c r="E40" s="775"/>
      <c r="F40" s="775"/>
      <c r="G40" s="775"/>
      <c r="H40" s="775"/>
      <c r="I40" s="775"/>
      <c r="J40" s="775"/>
      <c r="K40" s="775"/>
      <c r="L40" s="775"/>
      <c r="M40" s="24"/>
    </row>
    <row r="41" spans="1:13" hidden="1">
      <c r="A41" s="2" t="s">
        <v>776</v>
      </c>
      <c r="C41" s="140">
        <v>1696561.2491666668</v>
      </c>
      <c r="D41" s="140">
        <v>1793234.9725007208</v>
      </c>
      <c r="E41" s="140">
        <v>2335418.4343333393</v>
      </c>
      <c r="F41" s="140">
        <v>3399406.25</v>
      </c>
      <c r="G41" s="140">
        <v>2836203.75</v>
      </c>
      <c r="H41" s="140">
        <v>2583605.25</v>
      </c>
      <c r="I41" s="140">
        <v>2583605.25</v>
      </c>
      <c r="J41" s="140">
        <v>3867840.8855685876</v>
      </c>
      <c r="K41" s="140">
        <v>3070174.1666666665</v>
      </c>
      <c r="L41" s="140">
        <v>3384895.8333333335</v>
      </c>
    </row>
    <row r="42" spans="1:13" hidden="1">
      <c r="A42" s="2" t="s">
        <v>777</v>
      </c>
      <c r="C42" s="1019"/>
      <c r="D42" s="1020">
        <v>0</v>
      </c>
      <c r="E42" s="1020">
        <v>0</v>
      </c>
      <c r="F42" s="1020">
        <v>0</v>
      </c>
      <c r="G42" s="1020">
        <v>0</v>
      </c>
      <c r="H42" s="1020">
        <v>0</v>
      </c>
      <c r="I42" s="1020">
        <v>0</v>
      </c>
      <c r="J42" s="1020">
        <v>0</v>
      </c>
      <c r="K42" s="1020">
        <v>0</v>
      </c>
      <c r="L42" s="1020">
        <v>0</v>
      </c>
    </row>
    <row r="43" spans="1:13" hidden="1">
      <c r="A43" s="2" t="s">
        <v>778</v>
      </c>
      <c r="C43" s="1021">
        <v>0</v>
      </c>
      <c r="D43" s="1021">
        <v>0</v>
      </c>
      <c r="E43" s="1021">
        <v>0</v>
      </c>
      <c r="F43" s="1021">
        <v>0</v>
      </c>
      <c r="G43" s="1021">
        <v>0</v>
      </c>
      <c r="H43" s="1021">
        <v>0</v>
      </c>
      <c r="I43" s="1021">
        <v>0</v>
      </c>
      <c r="J43" s="1021">
        <v>-9488000</v>
      </c>
      <c r="K43" s="1021">
        <v>-11537000</v>
      </c>
      <c r="L43" s="1021">
        <v>-12171000</v>
      </c>
    </row>
    <row r="44" spans="1:13" hidden="1">
      <c r="A44" s="2" t="s">
        <v>40</v>
      </c>
      <c r="C44" s="1021">
        <v>0</v>
      </c>
      <c r="D44" s="1021">
        <v>0</v>
      </c>
      <c r="E44" s="1021">
        <v>177073</v>
      </c>
      <c r="F44" s="1021">
        <v>0</v>
      </c>
      <c r="G44" s="1021">
        <v>0</v>
      </c>
      <c r="H44" s="1021">
        <v>0</v>
      </c>
      <c r="I44" s="1021">
        <v>0</v>
      </c>
      <c r="J44" s="1021">
        <v>0</v>
      </c>
      <c r="K44" s="1021">
        <v>0</v>
      </c>
      <c r="L44" s="1021">
        <v>0</v>
      </c>
    </row>
    <row r="45" spans="1:13" hidden="1"/>
    <row r="46" spans="1:13" hidden="1"/>
    <row r="47" spans="1:13" hidden="1"/>
    <row r="48" spans="1:13" hidden="1"/>
    <row r="49" hidden="1"/>
    <row r="50" hidden="1"/>
    <row r="51" hidden="1"/>
    <row r="52" hidden="1"/>
    <row r="53" hidden="1"/>
    <row r="54" hidden="1"/>
    <row r="55" hidden="1"/>
  </sheetData>
  <mergeCells count="4">
    <mergeCell ref="A2:A3"/>
    <mergeCell ref="B2:B3"/>
    <mergeCell ref="F2:I2"/>
    <mergeCell ref="J2:L2"/>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L78"/>
  <sheetViews>
    <sheetView topLeftCell="A57" workbookViewId="0">
      <selection activeCell="C74" sqref="C74"/>
    </sheetView>
  </sheetViews>
  <sheetFormatPr defaultColWidth="16.42578125" defaultRowHeight="12.75"/>
  <cols>
    <col min="1" max="1" width="29.5703125" style="2" customWidth="1"/>
    <col min="2" max="2" width="20.7109375" style="2" customWidth="1"/>
    <col min="3" max="3" width="9.42578125" style="2" customWidth="1"/>
    <col min="4" max="4" width="10" style="2" customWidth="1"/>
    <col min="5" max="5" width="10.140625" style="2" customWidth="1"/>
    <col min="6" max="12" width="10.85546875" style="2" customWidth="1"/>
    <col min="13" max="16384" width="16.42578125" style="2"/>
  </cols>
  <sheetData>
    <row r="1" spans="1:12" s="252" customFormat="1">
      <c r="A1" s="166" t="s">
        <v>779</v>
      </c>
      <c r="B1" s="166"/>
      <c r="C1" s="166"/>
      <c r="D1" s="166"/>
      <c r="E1" s="166"/>
      <c r="F1" s="166"/>
      <c r="G1" s="166"/>
      <c r="H1" s="166"/>
      <c r="I1" s="166"/>
      <c r="J1" s="166"/>
      <c r="K1" s="166"/>
      <c r="L1" s="166"/>
    </row>
    <row r="2" spans="1:12" ht="25.5">
      <c r="A2" s="1022" t="s">
        <v>780</v>
      </c>
      <c r="B2" s="1023" t="s">
        <v>719</v>
      </c>
      <c r="C2" s="1023" t="s">
        <v>781</v>
      </c>
      <c r="D2" s="1023" t="s">
        <v>782</v>
      </c>
      <c r="E2" s="1023" t="s">
        <v>783</v>
      </c>
      <c r="F2" s="1024" t="s">
        <v>2</v>
      </c>
      <c r="G2" s="1025" t="s">
        <v>3</v>
      </c>
      <c r="H2" s="1026" t="s">
        <v>4</v>
      </c>
      <c r="I2" s="1027" t="s">
        <v>5</v>
      </c>
      <c r="J2" s="2215" t="s">
        <v>6</v>
      </c>
      <c r="K2" s="2215"/>
      <c r="L2" s="2216"/>
    </row>
    <row r="3" spans="1:12">
      <c r="A3" s="1028" t="s">
        <v>784</v>
      </c>
      <c r="B3" s="1029"/>
      <c r="C3" s="1030"/>
      <c r="D3" s="1030"/>
      <c r="E3" s="1030"/>
      <c r="F3" s="957"/>
      <c r="G3" s="955"/>
      <c r="H3" s="1031"/>
      <c r="I3" s="1032"/>
      <c r="J3" s="958"/>
      <c r="K3" s="955"/>
      <c r="L3" s="956"/>
    </row>
    <row r="4" spans="1:12">
      <c r="A4" s="471" t="s">
        <v>785</v>
      </c>
      <c r="B4" s="1033"/>
      <c r="C4" s="1034"/>
      <c r="D4" s="1034"/>
      <c r="E4" s="1034"/>
      <c r="F4" s="1034"/>
      <c r="G4" s="1035"/>
      <c r="H4" s="1036"/>
      <c r="I4" s="1037"/>
      <c r="J4" s="1038"/>
      <c r="K4" s="1035"/>
      <c r="L4" s="1039"/>
    </row>
    <row r="5" spans="1:12">
      <c r="A5" s="1040" t="s">
        <v>786</v>
      </c>
      <c r="B5" s="1033"/>
      <c r="C5" s="1034"/>
      <c r="D5" s="1034"/>
      <c r="E5" s="1034"/>
      <c r="F5" s="1041"/>
      <c r="G5" s="1042"/>
      <c r="H5" s="1043"/>
      <c r="I5" s="1044"/>
      <c r="J5" s="1045"/>
      <c r="K5" s="1042"/>
      <c r="L5" s="1046"/>
    </row>
    <row r="6" spans="1:12">
      <c r="A6" s="1040" t="s">
        <v>787</v>
      </c>
      <c r="B6" s="1033"/>
      <c r="C6" s="1034"/>
      <c r="D6" s="1034"/>
      <c r="E6" s="1034"/>
      <c r="F6" s="1041"/>
      <c r="G6" s="1042"/>
      <c r="H6" s="1043"/>
      <c r="I6" s="1044"/>
      <c r="J6" s="1045"/>
      <c r="K6" s="1042"/>
      <c r="L6" s="1046"/>
    </row>
    <row r="7" spans="1:12">
      <c r="A7" s="1040" t="s">
        <v>788</v>
      </c>
      <c r="B7" s="1033"/>
      <c r="C7" s="1034"/>
      <c r="D7" s="1034"/>
      <c r="E7" s="1034"/>
      <c r="F7" s="1041"/>
      <c r="G7" s="1042"/>
      <c r="H7" s="1043"/>
      <c r="I7" s="1044"/>
      <c r="J7" s="1045"/>
      <c r="K7" s="1042"/>
      <c r="L7" s="1046"/>
    </row>
    <row r="8" spans="1:12">
      <c r="A8" s="1040" t="s">
        <v>789</v>
      </c>
      <c r="B8" s="1033"/>
      <c r="C8" s="1034"/>
      <c r="D8" s="1034"/>
      <c r="E8" s="1034"/>
      <c r="F8" s="1041"/>
      <c r="G8" s="1042"/>
      <c r="H8" s="1043"/>
      <c r="I8" s="1044"/>
      <c r="J8" s="1045"/>
      <c r="K8" s="1042"/>
      <c r="L8" s="1046"/>
    </row>
    <row r="9" spans="1:12">
      <c r="A9" s="1047" t="s">
        <v>790</v>
      </c>
      <c r="B9" s="1048"/>
      <c r="C9" s="1049"/>
      <c r="D9" s="1049"/>
      <c r="E9" s="1049"/>
      <c r="F9" s="1050"/>
      <c r="G9" s="1051"/>
      <c r="H9" s="1052"/>
      <c r="I9" s="1053"/>
      <c r="J9" s="1054"/>
      <c r="K9" s="1051"/>
      <c r="L9" s="1055"/>
    </row>
    <row r="10" spans="1:12" ht="6" customHeight="1">
      <c r="A10" s="1040"/>
      <c r="B10" s="1056"/>
      <c r="C10" s="1057"/>
      <c r="D10" s="1057"/>
      <c r="E10" s="1057"/>
      <c r="F10" s="1058"/>
      <c r="G10" s="863"/>
      <c r="H10" s="1059"/>
      <c r="I10" s="1060"/>
      <c r="J10" s="1061"/>
      <c r="K10" s="863"/>
      <c r="L10" s="1062"/>
    </row>
    <row r="11" spans="1:12">
      <c r="A11" s="1063" t="s">
        <v>791</v>
      </c>
      <c r="B11" s="1056"/>
      <c r="C11" s="1057"/>
      <c r="D11" s="1057"/>
      <c r="E11" s="1057"/>
      <c r="F11" s="1058"/>
      <c r="G11" s="863"/>
      <c r="H11" s="1059"/>
      <c r="I11" s="1060"/>
      <c r="J11" s="1061"/>
      <c r="K11" s="863"/>
      <c r="L11" s="1062"/>
    </row>
    <row r="12" spans="1:12">
      <c r="A12" s="1064" t="s">
        <v>792</v>
      </c>
      <c r="B12" s="1033"/>
      <c r="C12" s="1065"/>
      <c r="D12" s="1066"/>
      <c r="E12" s="1066"/>
      <c r="F12" s="913"/>
      <c r="G12" s="911"/>
      <c r="H12" s="1067"/>
      <c r="I12" s="1068"/>
      <c r="J12" s="914"/>
      <c r="K12" s="911"/>
      <c r="L12" s="912"/>
    </row>
    <row r="13" spans="1:12">
      <c r="A13" s="1064" t="s">
        <v>793</v>
      </c>
      <c r="B13" s="1033"/>
      <c r="C13" s="1065"/>
      <c r="D13" s="1066"/>
      <c r="E13" s="1066"/>
      <c r="F13" s="913"/>
      <c r="G13" s="911"/>
      <c r="H13" s="1067"/>
      <c r="I13" s="1068"/>
      <c r="J13" s="914"/>
      <c r="K13" s="911"/>
      <c r="L13" s="912"/>
    </row>
    <row r="14" spans="1:12">
      <c r="A14" s="1069" t="s">
        <v>794</v>
      </c>
      <c r="B14" s="1048"/>
      <c r="C14" s="1070"/>
      <c r="D14" s="1071"/>
      <c r="E14" s="1071"/>
      <c r="F14" s="1072"/>
      <c r="G14" s="1073"/>
      <c r="H14" s="1074"/>
      <c r="I14" s="1075"/>
      <c r="J14" s="1076"/>
      <c r="K14" s="1073"/>
      <c r="L14" s="1077"/>
    </row>
    <row r="15" spans="1:12" ht="5.25" customHeight="1">
      <c r="A15" s="1040"/>
      <c r="B15" s="1078"/>
      <c r="C15" s="1079"/>
      <c r="D15" s="1079"/>
      <c r="E15" s="1079"/>
      <c r="F15" s="1080"/>
      <c r="G15" s="1081"/>
      <c r="H15" s="1082"/>
      <c r="I15" s="1083"/>
      <c r="J15" s="1084"/>
      <c r="K15" s="1081"/>
      <c r="L15" s="1085"/>
    </row>
    <row r="16" spans="1:12">
      <c r="A16" s="1063" t="s">
        <v>795</v>
      </c>
      <c r="B16" s="1078"/>
      <c r="C16" s="1079"/>
      <c r="D16" s="1079"/>
      <c r="E16" s="1079"/>
      <c r="F16" s="1080"/>
      <c r="G16" s="1081"/>
      <c r="H16" s="1082"/>
      <c r="I16" s="1083"/>
      <c r="J16" s="1084"/>
      <c r="K16" s="1081"/>
      <c r="L16" s="1085"/>
    </row>
    <row r="17" spans="1:12">
      <c r="A17" s="1064" t="s">
        <v>796</v>
      </c>
      <c r="B17" s="1033"/>
      <c r="C17" s="1086"/>
      <c r="D17" s="1086"/>
      <c r="E17" s="1086"/>
      <c r="F17" s="1087"/>
      <c r="G17" s="1088"/>
      <c r="H17" s="1089"/>
      <c r="I17" s="1090"/>
      <c r="J17" s="1091"/>
      <c r="K17" s="1088"/>
      <c r="L17" s="1092"/>
    </row>
    <row r="18" spans="1:12" ht="6" customHeight="1">
      <c r="A18" s="1093"/>
      <c r="B18" s="1094"/>
      <c r="C18" s="1095"/>
      <c r="D18" s="1095"/>
      <c r="E18" s="1095"/>
      <c r="F18" s="1096"/>
      <c r="G18" s="1097"/>
      <c r="H18" s="1098"/>
      <c r="I18" s="1099"/>
      <c r="J18" s="1100"/>
      <c r="K18" s="1097"/>
      <c r="L18" s="1101"/>
    </row>
    <row r="19" spans="1:12">
      <c r="A19" s="1063" t="s">
        <v>797</v>
      </c>
      <c r="B19" s="1078"/>
      <c r="C19" s="1079"/>
      <c r="D19" s="1079"/>
      <c r="E19" s="1079"/>
      <c r="F19" s="1080"/>
      <c r="G19" s="1081"/>
      <c r="H19" s="1082"/>
      <c r="I19" s="1083"/>
      <c r="J19" s="1084"/>
      <c r="K19" s="1081"/>
      <c r="L19" s="1085"/>
    </row>
    <row r="20" spans="1:12">
      <c r="A20" s="1064" t="s">
        <v>798</v>
      </c>
      <c r="B20" s="1033"/>
      <c r="C20" s="1086"/>
      <c r="D20" s="1086"/>
      <c r="E20" s="1086"/>
      <c r="F20" s="195"/>
      <c r="G20" s="195"/>
      <c r="H20" s="196"/>
      <c r="I20" s="814"/>
      <c r="J20" s="199"/>
      <c r="K20" s="195"/>
      <c r="L20" s="198"/>
    </row>
    <row r="21" spans="1:12">
      <c r="A21" s="1064" t="s">
        <v>799</v>
      </c>
      <c r="B21" s="1033"/>
      <c r="C21" s="1086"/>
      <c r="D21" s="1086"/>
      <c r="E21" s="1086"/>
      <c r="F21" s="195"/>
      <c r="G21" s="195"/>
      <c r="H21" s="196"/>
      <c r="I21" s="814"/>
      <c r="J21" s="199"/>
      <c r="K21" s="195"/>
      <c r="L21" s="198"/>
    </row>
    <row r="22" spans="1:12">
      <c r="A22" s="1064" t="s">
        <v>800</v>
      </c>
      <c r="B22" s="1033"/>
      <c r="C22" s="1086"/>
      <c r="D22" s="1086"/>
      <c r="E22" s="1086"/>
      <c r="F22" s="195"/>
      <c r="G22" s="195"/>
      <c r="H22" s="196"/>
      <c r="I22" s="814"/>
      <c r="J22" s="199"/>
      <c r="K22" s="195"/>
      <c r="L22" s="198"/>
    </row>
    <row r="23" spans="1:12">
      <c r="A23" s="1064" t="s">
        <v>801</v>
      </c>
      <c r="B23" s="1033"/>
      <c r="C23" s="1086"/>
      <c r="D23" s="1086"/>
      <c r="E23" s="1086"/>
      <c r="F23" s="195"/>
      <c r="G23" s="195"/>
      <c r="H23" s="196"/>
      <c r="I23" s="814"/>
      <c r="J23" s="199"/>
      <c r="K23" s="195"/>
      <c r="L23" s="198"/>
    </row>
    <row r="24" spans="1:12">
      <c r="A24" s="1069" t="s">
        <v>802</v>
      </c>
      <c r="B24" s="1048"/>
      <c r="C24" s="1102"/>
      <c r="D24" s="1102"/>
      <c r="E24" s="1102"/>
      <c r="F24" s="1103"/>
      <c r="G24" s="1103"/>
      <c r="H24" s="1104"/>
      <c r="I24" s="1105"/>
      <c r="J24" s="1106"/>
      <c r="K24" s="1103"/>
      <c r="L24" s="1107"/>
    </row>
    <row r="25" spans="1:12" ht="2.25" customHeight="1">
      <c r="A25" s="1063"/>
      <c r="B25" s="1078"/>
      <c r="C25" s="1079"/>
      <c r="D25" s="1079"/>
      <c r="E25" s="1079"/>
      <c r="F25" s="1080"/>
      <c r="G25" s="1081"/>
      <c r="H25" s="1082"/>
      <c r="I25" s="1083"/>
      <c r="J25" s="1084"/>
      <c r="K25" s="1081"/>
      <c r="L25" s="1085"/>
    </row>
    <row r="26" spans="1:12">
      <c r="A26" s="1063" t="s">
        <v>803</v>
      </c>
      <c r="B26" s="1078"/>
      <c r="C26" s="1079"/>
      <c r="D26" s="1079"/>
      <c r="E26" s="1079"/>
      <c r="F26" s="1080"/>
      <c r="G26" s="1081"/>
      <c r="H26" s="1082"/>
      <c r="I26" s="1083"/>
      <c r="J26" s="1084"/>
      <c r="K26" s="1081"/>
      <c r="L26" s="1085"/>
    </row>
    <row r="27" spans="1:12">
      <c r="A27" s="1064" t="s">
        <v>804</v>
      </c>
      <c r="B27" s="1033"/>
      <c r="C27" s="1086"/>
      <c r="D27" s="1086"/>
      <c r="E27" s="1086"/>
      <c r="F27" s="1108"/>
      <c r="G27" s="1109"/>
      <c r="H27" s="1110"/>
      <c r="I27" s="1111"/>
      <c r="J27" s="1112"/>
      <c r="K27" s="1109"/>
      <c r="L27" s="1113"/>
    </row>
    <row r="28" spans="1:12">
      <c r="A28" s="1064" t="s">
        <v>805</v>
      </c>
      <c r="B28" s="1033"/>
      <c r="C28" s="1114"/>
      <c r="D28" s="1102"/>
      <c r="E28" s="1102"/>
      <c r="F28" s="1115"/>
      <c r="G28" s="1116"/>
      <c r="H28" s="1117"/>
      <c r="I28" s="1118"/>
      <c r="J28" s="1119"/>
      <c r="K28" s="1116"/>
      <c r="L28" s="1120"/>
    </row>
    <row r="29" spans="1:12">
      <c r="A29" s="1121" t="s">
        <v>477</v>
      </c>
      <c r="B29" s="1033"/>
      <c r="C29" s="1086"/>
      <c r="D29" s="1086"/>
      <c r="E29" s="1086"/>
      <c r="F29" s="1108"/>
      <c r="G29" s="1109"/>
      <c r="H29" s="1110"/>
      <c r="I29" s="1111"/>
      <c r="J29" s="1112"/>
      <c r="K29" s="1109"/>
      <c r="L29" s="1113"/>
    </row>
    <row r="30" spans="1:12">
      <c r="A30" s="1064" t="s">
        <v>806</v>
      </c>
      <c r="B30" s="1033"/>
      <c r="C30" s="1086"/>
      <c r="D30" s="1086"/>
      <c r="E30" s="1086"/>
      <c r="F30" s="1108"/>
      <c r="G30" s="1109"/>
      <c r="H30" s="1110"/>
      <c r="I30" s="1111"/>
      <c r="J30" s="1112"/>
      <c r="K30" s="1109"/>
      <c r="L30" s="1113"/>
    </row>
    <row r="31" spans="1:12">
      <c r="A31" s="1064" t="s">
        <v>807</v>
      </c>
      <c r="B31" s="1033"/>
      <c r="C31" s="1086"/>
      <c r="D31" s="1086"/>
      <c r="E31" s="1086"/>
      <c r="F31" s="1108"/>
      <c r="G31" s="1109"/>
      <c r="H31" s="1110"/>
      <c r="I31" s="1111"/>
      <c r="J31" s="1112"/>
      <c r="K31" s="1109"/>
      <c r="L31" s="1113"/>
    </row>
    <row r="32" spans="1:12">
      <c r="A32" s="1064" t="s">
        <v>808</v>
      </c>
      <c r="B32" s="1033"/>
      <c r="C32" s="1122"/>
      <c r="D32" s="1086"/>
      <c r="E32" s="1086"/>
      <c r="F32" s="1108"/>
      <c r="G32" s="1109"/>
      <c r="H32" s="1110"/>
      <c r="I32" s="1111"/>
      <c r="J32" s="1112"/>
      <c r="K32" s="1109"/>
      <c r="L32" s="1113"/>
    </row>
    <row r="33" spans="1:12">
      <c r="A33" s="1123" t="s">
        <v>809</v>
      </c>
      <c r="B33" s="1048"/>
      <c r="C33" s="1124"/>
      <c r="D33" s="1125"/>
      <c r="E33" s="1125"/>
      <c r="F33" s="1126"/>
      <c r="G33" s="1127"/>
      <c r="H33" s="1128"/>
      <c r="I33" s="1129"/>
      <c r="J33" s="1130"/>
      <c r="K33" s="1127"/>
      <c r="L33" s="1131"/>
    </row>
    <row r="34" spans="1:12" ht="6" customHeight="1">
      <c r="A34" s="1040"/>
      <c r="B34" s="1078"/>
      <c r="C34" s="1057"/>
      <c r="D34" s="1057"/>
      <c r="E34" s="1057"/>
      <c r="F34" s="1132"/>
      <c r="G34" s="1133"/>
      <c r="H34" s="1134"/>
      <c r="I34" s="1135"/>
      <c r="J34" s="1136"/>
      <c r="K34" s="1133"/>
      <c r="L34" s="1137"/>
    </row>
    <row r="35" spans="1:12">
      <c r="A35" s="1138" t="s">
        <v>810</v>
      </c>
      <c r="B35" s="1078"/>
      <c r="C35" s="1139"/>
      <c r="D35" s="1139"/>
      <c r="E35" s="1139"/>
      <c r="F35" s="992"/>
      <c r="G35" s="991"/>
      <c r="H35" s="1140"/>
      <c r="I35" s="1141"/>
      <c r="J35" s="1011"/>
      <c r="K35" s="1008"/>
      <c r="L35" s="1009"/>
    </row>
    <row r="36" spans="1:12">
      <c r="A36" s="1040" t="s">
        <v>811</v>
      </c>
      <c r="B36" s="1078"/>
      <c r="C36" s="1142"/>
      <c r="D36" s="1143"/>
      <c r="E36" s="1143"/>
      <c r="F36" s="1002"/>
      <c r="G36" s="1000"/>
      <c r="H36" s="1144"/>
      <c r="I36" s="1145"/>
      <c r="J36" s="1003"/>
      <c r="K36" s="1000"/>
      <c r="L36" s="1001"/>
    </row>
    <row r="37" spans="1:12">
      <c r="A37" s="1040" t="s">
        <v>812</v>
      </c>
      <c r="B37" s="1078"/>
      <c r="C37" s="1142"/>
      <c r="D37" s="1143"/>
      <c r="E37" s="1143"/>
      <c r="F37" s="1002"/>
      <c r="G37" s="1000"/>
      <c r="H37" s="1144"/>
      <c r="I37" s="1145"/>
      <c r="J37" s="1003"/>
      <c r="K37" s="1000"/>
      <c r="L37" s="1001"/>
    </row>
    <row r="38" spans="1:12">
      <c r="A38" s="1040" t="s">
        <v>813</v>
      </c>
      <c r="B38" s="1078"/>
      <c r="C38" s="1146"/>
      <c r="D38" s="1147"/>
      <c r="E38" s="1147"/>
      <c r="F38" s="1002"/>
      <c r="G38" s="1000"/>
      <c r="H38" s="1144"/>
      <c r="I38" s="1145"/>
      <c r="J38" s="1003"/>
      <c r="K38" s="1000"/>
      <c r="L38" s="1001"/>
    </row>
    <row r="39" spans="1:12">
      <c r="A39" s="1040" t="s">
        <v>814</v>
      </c>
      <c r="B39" s="1078"/>
      <c r="C39" s="1142"/>
      <c r="D39" s="1143"/>
      <c r="E39" s="1143"/>
      <c r="F39" s="1148"/>
      <c r="G39" s="1149"/>
      <c r="H39" s="1150"/>
      <c r="I39" s="1145"/>
      <c r="J39" s="1151"/>
      <c r="K39" s="1149"/>
      <c r="L39" s="1152"/>
    </row>
    <row r="40" spans="1:12">
      <c r="A40" s="1040" t="s">
        <v>815</v>
      </c>
      <c r="B40" s="1078"/>
      <c r="C40" s="1142"/>
      <c r="D40" s="1143"/>
      <c r="E40" s="1143"/>
      <c r="F40" s="1148"/>
      <c r="G40" s="1149"/>
      <c r="H40" s="1150"/>
      <c r="I40" s="1145"/>
      <c r="J40" s="1151"/>
      <c r="K40" s="1149"/>
      <c r="L40" s="1152"/>
    </row>
    <row r="41" spans="1:12">
      <c r="A41" s="1040" t="s">
        <v>816</v>
      </c>
      <c r="B41" s="1078"/>
      <c r="C41" s="1142"/>
      <c r="D41" s="1143"/>
      <c r="E41" s="1143"/>
      <c r="F41" s="1148"/>
      <c r="G41" s="1149"/>
      <c r="H41" s="1150"/>
      <c r="I41" s="1145"/>
      <c r="J41" s="1151"/>
      <c r="K41" s="1149"/>
      <c r="L41" s="1152"/>
    </row>
    <row r="42" spans="1:12">
      <c r="A42" s="1153"/>
      <c r="B42" s="1078"/>
      <c r="C42" s="1057"/>
      <c r="D42" s="1057"/>
      <c r="E42" s="1057"/>
      <c r="F42" s="1154"/>
      <c r="G42" s="1155"/>
      <c r="H42" s="1140"/>
      <c r="I42" s="1156"/>
      <c r="J42" s="994"/>
      <c r="K42" s="991"/>
      <c r="L42" s="993"/>
    </row>
    <row r="43" spans="1:12">
      <c r="A43" s="1138" t="s">
        <v>817</v>
      </c>
      <c r="B43" s="1078"/>
      <c r="C43" s="1057"/>
      <c r="D43" s="1057"/>
      <c r="E43" s="1057"/>
      <c r="F43" s="1154"/>
      <c r="G43" s="1155"/>
      <c r="H43" s="1140"/>
      <c r="I43" s="1156"/>
      <c r="J43" s="994"/>
      <c r="K43" s="991"/>
      <c r="L43" s="993"/>
    </row>
    <row r="44" spans="1:12">
      <c r="A44" s="1040" t="s">
        <v>818</v>
      </c>
      <c r="B44" s="1078"/>
      <c r="C44" s="1142"/>
      <c r="D44" s="1143"/>
      <c r="E44" s="1143"/>
      <c r="F44" s="1002"/>
      <c r="G44" s="1000"/>
      <c r="H44" s="1144"/>
      <c r="I44" s="1145"/>
      <c r="J44" s="1003"/>
      <c r="K44" s="1000"/>
      <c r="L44" s="1001"/>
    </row>
    <row r="45" spans="1:12">
      <c r="A45" s="1040" t="s">
        <v>819</v>
      </c>
      <c r="B45" s="1078"/>
      <c r="C45" s="1142"/>
      <c r="D45" s="1143"/>
      <c r="E45" s="1143"/>
      <c r="F45" s="1002"/>
      <c r="G45" s="1000"/>
      <c r="H45" s="1144"/>
      <c r="I45" s="1145"/>
      <c r="J45" s="1003"/>
      <c r="K45" s="1000"/>
      <c r="L45" s="1001"/>
    </row>
    <row r="46" spans="1:12">
      <c r="A46" s="1040" t="s">
        <v>820</v>
      </c>
      <c r="B46" s="1078"/>
      <c r="C46" s="1142"/>
      <c r="D46" s="1143"/>
      <c r="E46" s="1143"/>
      <c r="F46" s="1002"/>
      <c r="G46" s="1000"/>
      <c r="H46" s="1144"/>
      <c r="I46" s="1145"/>
      <c r="J46" s="1003"/>
      <c r="K46" s="1000"/>
      <c r="L46" s="1001"/>
    </row>
    <row r="47" spans="1:12">
      <c r="A47" s="1040" t="s">
        <v>821</v>
      </c>
      <c r="B47" s="1078"/>
      <c r="C47" s="1142"/>
      <c r="D47" s="1143"/>
      <c r="E47" s="1143"/>
      <c r="F47" s="1002"/>
      <c r="G47" s="1000"/>
      <c r="H47" s="1144"/>
      <c r="I47" s="1145"/>
      <c r="J47" s="1003"/>
      <c r="K47" s="1000"/>
      <c r="L47" s="1001"/>
    </row>
    <row r="48" spans="1:12">
      <c r="A48" s="1040" t="s">
        <v>822</v>
      </c>
      <c r="B48" s="1078"/>
      <c r="C48" s="1142"/>
      <c r="D48" s="1143"/>
      <c r="E48" s="1143"/>
      <c r="F48" s="1002"/>
      <c r="G48" s="1000"/>
      <c r="H48" s="1144"/>
      <c r="I48" s="1145"/>
      <c r="J48" s="1003"/>
      <c r="K48" s="1000"/>
      <c r="L48" s="1001"/>
    </row>
    <row r="49" spans="1:12" ht="4.5" customHeight="1">
      <c r="A49" s="1157"/>
      <c r="B49" s="1158"/>
      <c r="C49" s="1159"/>
      <c r="D49" s="1159"/>
      <c r="E49" s="1159"/>
      <c r="F49" s="1160"/>
      <c r="G49" s="1161"/>
      <c r="H49" s="1162"/>
      <c r="I49" s="1163"/>
      <c r="J49" s="1164"/>
      <c r="K49" s="1165"/>
      <c r="L49" s="1166"/>
    </row>
    <row r="50" spans="1:12" s="325" customFormat="1">
      <c r="A50" s="758" t="s">
        <v>98</v>
      </c>
    </row>
    <row r="51" spans="1:12" s="325" customFormat="1">
      <c r="A51" s="905" t="s">
        <v>823</v>
      </c>
    </row>
    <row r="52" spans="1:12" s="325" customFormat="1">
      <c r="A52" s="905" t="s">
        <v>824</v>
      </c>
    </row>
    <row r="53" spans="1:12" s="325" customFormat="1">
      <c r="A53" s="905" t="s">
        <v>825</v>
      </c>
    </row>
    <row r="54" spans="1:12" s="325" customFormat="1">
      <c r="A54" s="905" t="s">
        <v>826</v>
      </c>
    </row>
    <row r="55" spans="1:12" s="325" customFormat="1">
      <c r="A55" s="905" t="s">
        <v>827</v>
      </c>
    </row>
    <row r="56" spans="1:12">
      <c r="A56" s="1167" t="s">
        <v>828</v>
      </c>
    </row>
    <row r="57" spans="1:12">
      <c r="A57" s="1167" t="s">
        <v>829</v>
      </c>
      <c r="F57" s="140"/>
      <c r="G57" s="140"/>
      <c r="H57" s="140"/>
      <c r="I57" s="140"/>
      <c r="J57" s="140"/>
      <c r="K57" s="140"/>
      <c r="L57" s="140"/>
    </row>
    <row r="58" spans="1:12">
      <c r="F58" s="140"/>
      <c r="G58" s="140"/>
      <c r="H58" s="140"/>
      <c r="I58" s="140"/>
      <c r="J58" s="140"/>
      <c r="K58" s="140"/>
      <c r="L58" s="140"/>
    </row>
    <row r="59" spans="1:12">
      <c r="F59" s="140"/>
      <c r="G59" s="140"/>
      <c r="H59" s="140"/>
      <c r="I59" s="140"/>
      <c r="J59" s="140"/>
      <c r="K59" s="140"/>
      <c r="L59" s="140"/>
    </row>
    <row r="60" spans="1:12">
      <c r="F60" s="140"/>
      <c r="G60" s="140"/>
      <c r="H60" s="140"/>
      <c r="I60" s="140"/>
      <c r="J60" s="140"/>
      <c r="K60" s="140"/>
      <c r="L60" s="140"/>
    </row>
    <row r="61" spans="1:12">
      <c r="F61" s="140"/>
      <c r="G61" s="140"/>
      <c r="H61" s="140"/>
      <c r="I61" s="140"/>
      <c r="J61" s="140"/>
      <c r="K61" s="140"/>
      <c r="L61" s="140"/>
    </row>
    <row r="63" spans="1:12">
      <c r="F63" s="1021"/>
      <c r="G63" s="1021"/>
      <c r="H63" s="1021"/>
      <c r="I63" s="1021"/>
      <c r="J63" s="1021"/>
      <c r="K63" s="1021"/>
      <c r="L63" s="1021"/>
    </row>
    <row r="64" spans="1:12">
      <c r="F64" s="1021"/>
      <c r="G64" s="1021"/>
      <c r="H64" s="1021"/>
      <c r="I64" s="482"/>
      <c r="J64" s="482"/>
      <c r="K64" s="482"/>
      <c r="L64" s="482"/>
    </row>
    <row r="78" hidden="1"/>
  </sheetData>
  <mergeCells count="1">
    <mergeCell ref="J2:L2"/>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R136"/>
  <sheetViews>
    <sheetView topLeftCell="A19" workbookViewId="0">
      <selection activeCell="E56" sqref="D56:E56"/>
    </sheetView>
  </sheetViews>
  <sheetFormatPr defaultRowHeight="12.75"/>
  <cols>
    <col min="1" max="1" width="39.140625" style="2" customWidth="1"/>
    <col min="2" max="2" width="7.42578125" style="249" customWidth="1"/>
    <col min="3" max="3" width="0" style="249" hidden="1" customWidth="1"/>
    <col min="4" max="5" width="9.140625" style="249"/>
    <col min="6" max="16384" width="9.140625" style="2"/>
  </cols>
  <sheetData>
    <row r="1" spans="1:15" s="252" customFormat="1">
      <c r="A1" s="166" t="s">
        <v>830</v>
      </c>
      <c r="B1" s="166"/>
      <c r="C1" s="166"/>
      <c r="D1" s="166"/>
      <c r="E1" s="166"/>
      <c r="F1" s="166"/>
      <c r="G1" s="166"/>
      <c r="H1" s="166"/>
      <c r="I1" s="166"/>
      <c r="J1" s="166"/>
      <c r="K1" s="166"/>
      <c r="L1" s="166"/>
      <c r="M1" s="166"/>
    </row>
    <row r="2" spans="1:15">
      <c r="A2" s="2211" t="s">
        <v>1</v>
      </c>
      <c r="B2" s="2217" t="s">
        <v>831</v>
      </c>
      <c r="C2" s="2219" t="s">
        <v>72</v>
      </c>
      <c r="D2" s="5" t="s">
        <v>2</v>
      </c>
      <c r="E2" s="5" t="s">
        <v>3</v>
      </c>
      <c r="F2" s="6" t="s">
        <v>4</v>
      </c>
      <c r="G2" s="2176" t="s">
        <v>5</v>
      </c>
      <c r="H2" s="2177"/>
      <c r="I2" s="2177"/>
      <c r="J2" s="2177"/>
      <c r="K2" s="2178" t="s">
        <v>6</v>
      </c>
      <c r="L2" s="2179"/>
      <c r="M2" s="2180"/>
    </row>
    <row r="3" spans="1:15" ht="25.5">
      <c r="A3" s="2212"/>
      <c r="B3" s="2218"/>
      <c r="C3" s="2220"/>
      <c r="D3" s="9" t="s">
        <v>8</v>
      </c>
      <c r="E3" s="9" t="s">
        <v>8</v>
      </c>
      <c r="F3" s="10" t="s">
        <v>8</v>
      </c>
      <c r="G3" s="8" t="s">
        <v>9</v>
      </c>
      <c r="H3" s="1168" t="s">
        <v>10</v>
      </c>
      <c r="I3" s="1168" t="s">
        <v>11</v>
      </c>
      <c r="J3" s="1169" t="s">
        <v>12</v>
      </c>
      <c r="K3" s="8" t="s">
        <v>13</v>
      </c>
      <c r="L3" s="9" t="s">
        <v>14</v>
      </c>
      <c r="M3" s="10" t="s">
        <v>15</v>
      </c>
    </row>
    <row r="4" spans="1:15">
      <c r="A4" s="484" t="s">
        <v>832</v>
      </c>
      <c r="B4" s="1170"/>
      <c r="C4" s="1171"/>
      <c r="D4" s="93"/>
      <c r="E4" s="1172"/>
      <c r="F4" s="811"/>
      <c r="G4" s="92"/>
      <c r="H4" s="1172"/>
      <c r="I4" s="811"/>
      <c r="J4" s="62"/>
      <c r="K4" s="1173"/>
      <c r="L4" s="1172"/>
      <c r="M4" s="811"/>
    </row>
    <row r="5" spans="1:15">
      <c r="A5" s="493" t="s">
        <v>833</v>
      </c>
      <c r="B5" s="653" t="s">
        <v>834</v>
      </c>
      <c r="C5" s="441">
        <v>1</v>
      </c>
      <c r="D5" s="19">
        <v>-473070</v>
      </c>
      <c r="E5" s="20">
        <v>-7223644</v>
      </c>
      <c r="F5" s="22">
        <v>13906081</v>
      </c>
      <c r="G5" s="594">
        <v>93667103.882499993</v>
      </c>
      <c r="H5" s="20">
        <v>14663416</v>
      </c>
      <c r="I5" s="22">
        <v>14663416</v>
      </c>
      <c r="J5" s="23">
        <v>13906081</v>
      </c>
      <c r="K5" s="21">
        <v>17304118.274079993</v>
      </c>
      <c r="L5" s="20">
        <v>6191480.6559393182</v>
      </c>
      <c r="M5" s="22">
        <v>11115266.605652263</v>
      </c>
    </row>
    <row r="6" spans="1:15">
      <c r="A6" s="493" t="s">
        <v>835</v>
      </c>
      <c r="B6" s="653" t="s">
        <v>834</v>
      </c>
      <c r="C6" s="441">
        <v>2</v>
      </c>
      <c r="D6" s="19">
        <v>0</v>
      </c>
      <c r="E6" s="20">
        <v>7001454</v>
      </c>
      <c r="F6" s="22">
        <v>2519835</v>
      </c>
      <c r="G6" s="594">
        <v>1360400</v>
      </c>
      <c r="H6" s="20">
        <v>8018286.2000000048</v>
      </c>
      <c r="I6" s="22">
        <v>9072380.5500000045</v>
      </c>
      <c r="J6" s="23">
        <v>-1344218.8130000001</v>
      </c>
      <c r="K6" s="21">
        <v>10512360.671220005</v>
      </c>
      <c r="L6" s="20">
        <v>11929101.4976632</v>
      </c>
      <c r="M6" s="22">
        <v>20131470.891584583</v>
      </c>
    </row>
    <row r="7" spans="1:15">
      <c r="A7" s="493" t="s">
        <v>836</v>
      </c>
      <c r="B7" s="653" t="s">
        <v>834</v>
      </c>
      <c r="C7" s="441">
        <v>3</v>
      </c>
      <c r="D7" s="1174">
        <v>-0.27884050766358542</v>
      </c>
      <c r="E7" s="1175">
        <v>-4.0282752181251569</v>
      </c>
      <c r="F7" s="1176">
        <v>5.9544280354923131</v>
      </c>
      <c r="G7" s="1177">
        <v>27.553960013605316</v>
      </c>
      <c r="H7" s="1175">
        <v>5.1700855412803115</v>
      </c>
      <c r="I7" s="1176">
        <v>5.6755636334149733</v>
      </c>
      <c r="J7" s="1178">
        <v>5.3824325523413457</v>
      </c>
      <c r="K7" s="1179">
        <v>4.4738443969202271</v>
      </c>
      <c r="L7" s="1175">
        <v>2.0166545348342568</v>
      </c>
      <c r="M7" s="1176">
        <v>3.2837839487386282</v>
      </c>
    </row>
    <row r="8" spans="1:15">
      <c r="A8" s="493" t="s">
        <v>837</v>
      </c>
      <c r="B8" s="653" t="s">
        <v>838</v>
      </c>
      <c r="C8" s="441">
        <v>4</v>
      </c>
      <c r="D8" s="19">
        <v>1233944.2399999984</v>
      </c>
      <c r="E8" s="20">
        <v>19406328.434558831</v>
      </c>
      <c r="F8" s="22">
        <v>11121676.835485183</v>
      </c>
      <c r="G8" s="594">
        <v>-60</v>
      </c>
      <c r="H8" s="20">
        <v>1916035</v>
      </c>
      <c r="I8" s="22">
        <v>90237</v>
      </c>
      <c r="J8" s="23">
        <v>90237</v>
      </c>
      <c r="K8" s="21">
        <v>-6076463.687525481</v>
      </c>
      <c r="L8" s="20">
        <v>14419812.347903997</v>
      </c>
      <c r="M8" s="22">
        <v>30830446.060466379</v>
      </c>
    </row>
    <row r="9" spans="1:15">
      <c r="A9" s="598" t="s">
        <v>839</v>
      </c>
      <c r="B9" s="1180" t="s">
        <v>840</v>
      </c>
      <c r="C9" s="434">
        <v>5</v>
      </c>
      <c r="D9" s="1181" t="s">
        <v>841</v>
      </c>
      <c r="E9" s="1182">
        <v>0.13149571820639877</v>
      </c>
      <c r="F9" s="1183">
        <v>0.14152644698149924</v>
      </c>
      <c r="G9" s="1184">
        <v>-1.4949767642887746E-2</v>
      </c>
      <c r="H9" s="1185">
        <v>-6.7056603842958806E-2</v>
      </c>
      <c r="I9" s="1183">
        <v>-0.40359752113987363</v>
      </c>
      <c r="J9" s="1184">
        <v>-0.06</v>
      </c>
      <c r="K9" s="1186">
        <v>-0.18091539270571871</v>
      </c>
      <c r="L9" s="1185">
        <v>0.27951681468599548</v>
      </c>
      <c r="M9" s="1183">
        <v>3.8855737165820747E-2</v>
      </c>
    </row>
    <row r="10" spans="1:15">
      <c r="A10" s="598" t="s">
        <v>842</v>
      </c>
      <c r="B10" s="1180" t="s">
        <v>840</v>
      </c>
      <c r="C10" s="434">
        <v>6</v>
      </c>
      <c r="D10" s="1187">
        <v>0.70877035645598174</v>
      </c>
      <c r="E10" s="1185">
        <v>0.83738208022036575</v>
      </c>
      <c r="F10" s="1183">
        <v>1.8527046747342819</v>
      </c>
      <c r="G10" s="1184">
        <v>1.2084409570708912</v>
      </c>
      <c r="H10" s="1185">
        <v>0.97336783181999831</v>
      </c>
      <c r="I10" s="1183">
        <v>0</v>
      </c>
      <c r="J10" s="1188">
        <v>-0.38022605172821689</v>
      </c>
      <c r="K10" s="1186">
        <v>0.48884432438927572</v>
      </c>
      <c r="L10" s="1185">
        <v>0.5649277074936615</v>
      </c>
      <c r="M10" s="1183">
        <v>0.67620139605387808</v>
      </c>
    </row>
    <row r="11" spans="1:15">
      <c r="A11" s="598" t="s">
        <v>843</v>
      </c>
      <c r="B11" s="1180" t="s">
        <v>840</v>
      </c>
      <c r="C11" s="434">
        <v>7</v>
      </c>
      <c r="D11" s="1187">
        <v>0.15655380867614047</v>
      </c>
      <c r="E11" s="1185">
        <v>-1.5403698242789971E-2</v>
      </c>
      <c r="F11" s="1183">
        <v>0.19013199104812056</v>
      </c>
      <c r="G11" s="1184">
        <v>0</v>
      </c>
      <c r="H11" s="1185">
        <v>2.8798629185250783E-2</v>
      </c>
      <c r="I11" s="1183">
        <v>4.8879706279101719E-3</v>
      </c>
      <c r="J11" s="1184">
        <v>4.8879706279101719E-3</v>
      </c>
      <c r="K11" s="1186">
        <v>0.51990242516206331</v>
      </c>
      <c r="L11" s="1185">
        <v>2.455883738180872E-2</v>
      </c>
      <c r="M11" s="1183">
        <v>2.2396290224318341E-2</v>
      </c>
    </row>
    <row r="12" spans="1:15">
      <c r="A12" s="598" t="s">
        <v>844</v>
      </c>
      <c r="B12" s="1180" t="s">
        <v>845</v>
      </c>
      <c r="C12" s="434">
        <v>8</v>
      </c>
      <c r="D12" s="1187">
        <v>0</v>
      </c>
      <c r="E12" s="1187">
        <v>0</v>
      </c>
      <c r="F12" s="1183">
        <v>0</v>
      </c>
      <c r="G12" s="1189">
        <v>0</v>
      </c>
      <c r="H12" s="1187">
        <v>0</v>
      </c>
      <c r="I12" s="1183">
        <v>0</v>
      </c>
      <c r="J12" s="1190">
        <v>0</v>
      </c>
      <c r="K12" s="1189">
        <v>1</v>
      </c>
      <c r="L12" s="1187">
        <v>0</v>
      </c>
      <c r="M12" s="1183">
        <v>0</v>
      </c>
    </row>
    <row r="13" spans="1:15">
      <c r="A13" s="598" t="s">
        <v>846</v>
      </c>
      <c r="B13" s="1180" t="s">
        <v>847</v>
      </c>
      <c r="C13" s="434">
        <v>9</v>
      </c>
      <c r="D13" s="1187">
        <v>0</v>
      </c>
      <c r="E13" s="1185">
        <v>0</v>
      </c>
      <c r="F13" s="1183">
        <v>0</v>
      </c>
      <c r="G13" s="1184">
        <v>0</v>
      </c>
      <c r="H13" s="1185">
        <v>0</v>
      </c>
      <c r="I13" s="1183">
        <v>0</v>
      </c>
      <c r="J13" s="1184">
        <v>0</v>
      </c>
      <c r="K13" s="1186">
        <v>0</v>
      </c>
      <c r="L13" s="1185">
        <v>0</v>
      </c>
      <c r="M13" s="1183">
        <v>0</v>
      </c>
    </row>
    <row r="14" spans="1:15" ht="13.5">
      <c r="A14" s="598" t="s">
        <v>848</v>
      </c>
      <c r="B14" s="1180" t="s">
        <v>849</v>
      </c>
      <c r="C14" s="434">
        <v>10</v>
      </c>
      <c r="D14" s="1191"/>
      <c r="E14" s="1192"/>
      <c r="F14" s="1193"/>
      <c r="G14" s="1194"/>
      <c r="H14" s="1192"/>
      <c r="I14" s="1193"/>
      <c r="J14" s="1194"/>
      <c r="K14" s="1186">
        <v>0</v>
      </c>
      <c r="L14" s="1185">
        <v>0</v>
      </c>
      <c r="M14" s="1183">
        <v>0</v>
      </c>
      <c r="N14" s="1195"/>
      <c r="O14" s="1195"/>
    </row>
    <row r="15" spans="1:15">
      <c r="A15" s="598" t="s">
        <v>850</v>
      </c>
      <c r="B15" s="1180" t="s">
        <v>849</v>
      </c>
      <c r="C15" s="434">
        <v>11</v>
      </c>
      <c r="D15" s="1181" t="s">
        <v>841</v>
      </c>
      <c r="E15" s="1185">
        <v>0</v>
      </c>
      <c r="F15" s="1183">
        <v>-0.21</v>
      </c>
      <c r="G15" s="1184">
        <v>1.292</v>
      </c>
      <c r="H15" s="1185">
        <v>-0.503</v>
      </c>
      <c r="I15" s="1183">
        <v>0</v>
      </c>
      <c r="J15" s="1184">
        <v>-1</v>
      </c>
      <c r="K15" s="1186">
        <v>0.49199999999999999</v>
      </c>
      <c r="L15" s="1185">
        <v>-0.27800000000000002</v>
      </c>
      <c r="M15" s="1183">
        <v>-9.7000000000000003E-2</v>
      </c>
    </row>
    <row r="16" spans="1:15">
      <c r="A16" s="493" t="s">
        <v>851</v>
      </c>
      <c r="B16" s="653" t="s">
        <v>849</v>
      </c>
      <c r="C16" s="441">
        <v>12</v>
      </c>
      <c r="D16" s="1181" t="s">
        <v>841</v>
      </c>
      <c r="E16" s="1185">
        <v>0</v>
      </c>
      <c r="F16" s="1183">
        <v>2.5979999999999999</v>
      </c>
      <c r="G16" s="1184">
        <v>-1</v>
      </c>
      <c r="H16" s="1185">
        <v>0</v>
      </c>
      <c r="I16" s="1183">
        <v>0</v>
      </c>
      <c r="J16" s="1184">
        <v>0</v>
      </c>
      <c r="K16" s="1186">
        <v>0</v>
      </c>
      <c r="L16" s="1185">
        <v>-1</v>
      </c>
      <c r="M16" s="1183">
        <v>0</v>
      </c>
    </row>
    <row r="17" spans="1:13">
      <c r="A17" s="493" t="s">
        <v>852</v>
      </c>
      <c r="B17" s="1196" t="s">
        <v>853</v>
      </c>
      <c r="C17" s="441">
        <v>13</v>
      </c>
      <c r="D17" s="1187">
        <v>0</v>
      </c>
      <c r="E17" s="1187">
        <v>0</v>
      </c>
      <c r="F17" s="1183">
        <v>0</v>
      </c>
      <c r="G17" s="1189">
        <v>0</v>
      </c>
      <c r="H17" s="1187">
        <v>0</v>
      </c>
      <c r="I17" s="1183">
        <v>0</v>
      </c>
      <c r="J17" s="1197">
        <v>0</v>
      </c>
      <c r="K17" s="1189">
        <v>0</v>
      </c>
      <c r="L17" s="1187">
        <v>0</v>
      </c>
      <c r="M17" s="1183">
        <v>0</v>
      </c>
    </row>
    <row r="18" spans="1:13">
      <c r="A18" s="493" t="s">
        <v>854</v>
      </c>
      <c r="B18" s="1196" t="s">
        <v>853</v>
      </c>
      <c r="C18" s="441">
        <v>14</v>
      </c>
      <c r="D18" s="1187">
        <v>0</v>
      </c>
      <c r="E18" s="1185">
        <v>0</v>
      </c>
      <c r="F18" s="1183">
        <v>0</v>
      </c>
      <c r="G18" s="1198">
        <v>0</v>
      </c>
      <c r="H18" s="1185">
        <v>0</v>
      </c>
      <c r="I18" s="1183">
        <v>0</v>
      </c>
      <c r="J18" s="1184">
        <v>0</v>
      </c>
      <c r="K18" s="1186">
        <v>0</v>
      </c>
      <c r="L18" s="1185">
        <v>0</v>
      </c>
      <c r="M18" s="1183">
        <v>0</v>
      </c>
    </row>
    <row r="19" spans="1:13" ht="6" customHeight="1">
      <c r="A19" s="130"/>
      <c r="B19" s="1199"/>
      <c r="C19" s="1200"/>
      <c r="D19" s="1200"/>
      <c r="E19" s="1199"/>
      <c r="F19" s="1201"/>
      <c r="G19" s="1202"/>
      <c r="H19" s="1199"/>
      <c r="I19" s="1201"/>
      <c r="J19" s="1203"/>
      <c r="K19" s="1204"/>
      <c r="L19" s="1199"/>
      <c r="M19" s="1201"/>
    </row>
    <row r="20" spans="1:13" hidden="1">
      <c r="A20" s="1205" t="s">
        <v>98</v>
      </c>
      <c r="B20" s="1206"/>
      <c r="C20" s="1206"/>
      <c r="D20" s="1206"/>
      <c r="E20" s="1206"/>
      <c r="F20" s="1206"/>
      <c r="G20" s="1206"/>
      <c r="H20" s="1206"/>
      <c r="I20" s="1206"/>
      <c r="J20" s="1206"/>
      <c r="K20" s="1206"/>
      <c r="L20" s="1206"/>
      <c r="M20" s="1206"/>
    </row>
    <row r="21" spans="1:13" hidden="1">
      <c r="A21" s="1207" t="s">
        <v>855</v>
      </c>
      <c r="B21" s="1208"/>
      <c r="C21" s="1208"/>
      <c r="D21" s="1208"/>
      <c r="E21" s="1208"/>
      <c r="F21" s="1208"/>
      <c r="G21" s="1208"/>
      <c r="H21" s="1208"/>
      <c r="I21" s="1208"/>
      <c r="J21" s="1208"/>
      <c r="K21" s="1208"/>
      <c r="L21" s="1208"/>
      <c r="M21" s="1208"/>
    </row>
    <row r="22" spans="1:13" hidden="1">
      <c r="A22" s="477" t="s">
        <v>856</v>
      </c>
      <c r="B22" s="1208"/>
      <c r="C22" s="1208"/>
      <c r="D22" s="1208"/>
      <c r="E22" s="1208"/>
      <c r="F22" s="1208"/>
      <c r="G22" s="1208"/>
      <c r="H22" s="1208"/>
      <c r="I22" s="1208"/>
      <c r="J22" s="1208"/>
      <c r="K22" s="1208"/>
      <c r="L22" s="1208"/>
      <c r="M22" s="1208"/>
    </row>
    <row r="23" spans="1:13" hidden="1">
      <c r="A23" s="477" t="s">
        <v>857</v>
      </c>
      <c r="B23" s="1208"/>
      <c r="C23" s="1208"/>
      <c r="D23" s="1208"/>
      <c r="E23" s="1208"/>
      <c r="F23" s="1208"/>
      <c r="G23" s="1208"/>
      <c r="H23" s="1208"/>
      <c r="I23" s="1208"/>
      <c r="J23" s="1208"/>
      <c r="K23" s="1208"/>
      <c r="L23" s="1208"/>
      <c r="M23" s="1208"/>
    </row>
    <row r="24" spans="1:13" hidden="1">
      <c r="A24" s="477" t="s">
        <v>858</v>
      </c>
      <c r="B24" s="1208"/>
      <c r="C24" s="1208"/>
      <c r="D24" s="1208"/>
      <c r="E24" s="1208"/>
      <c r="F24" s="1208"/>
      <c r="G24" s="1208"/>
      <c r="H24" s="1208"/>
      <c r="I24" s="1208"/>
      <c r="J24" s="1208"/>
      <c r="K24" s="1208"/>
      <c r="L24" s="1208"/>
      <c r="M24" s="1208"/>
    </row>
    <row r="25" spans="1:13" hidden="1">
      <c r="A25" s="477" t="s">
        <v>859</v>
      </c>
      <c r="B25" s="1208"/>
      <c r="C25" s="1208"/>
      <c r="D25" s="1208"/>
      <c r="E25" s="1208"/>
      <c r="F25" s="1208"/>
      <c r="G25" s="1208"/>
      <c r="H25" s="1208"/>
      <c r="I25" s="1208"/>
      <c r="J25" s="1208"/>
      <c r="K25" s="1208"/>
      <c r="L25" s="1208"/>
      <c r="M25" s="1208"/>
    </row>
    <row r="26" spans="1:13" hidden="1">
      <c r="A26" s="477" t="s">
        <v>860</v>
      </c>
      <c r="B26" s="1208"/>
      <c r="C26" s="1208"/>
      <c r="D26" s="1208"/>
      <c r="E26" s="1208"/>
      <c r="F26" s="1208"/>
      <c r="G26" s="1208"/>
      <c r="H26" s="1208"/>
      <c r="I26" s="1208"/>
      <c r="J26" s="1208"/>
      <c r="K26" s="1208"/>
      <c r="L26" s="1208"/>
      <c r="M26" s="1208"/>
    </row>
    <row r="27" spans="1:13" hidden="1">
      <c r="A27" s="477" t="s">
        <v>861</v>
      </c>
      <c r="B27" s="1208"/>
      <c r="C27" s="1208"/>
      <c r="D27" s="1208"/>
      <c r="E27" s="1208"/>
      <c r="F27" s="1208"/>
      <c r="G27" s="1208"/>
      <c r="H27" s="1208"/>
      <c r="I27" s="1208"/>
      <c r="J27" s="1208"/>
      <c r="K27" s="1208"/>
      <c r="L27" s="1208"/>
      <c r="M27" s="1208"/>
    </row>
    <row r="28" spans="1:13" hidden="1">
      <c r="A28" s="477" t="s">
        <v>862</v>
      </c>
      <c r="B28" s="1208"/>
      <c r="C28" s="1208"/>
      <c r="D28" s="1208"/>
      <c r="E28" s="1208"/>
      <c r="F28" s="1208"/>
      <c r="G28" s="1208"/>
      <c r="H28" s="1208"/>
      <c r="I28" s="1208"/>
      <c r="J28" s="1208"/>
      <c r="K28" s="1208"/>
      <c r="L28" s="1208"/>
      <c r="M28" s="1208"/>
    </row>
    <row r="29" spans="1:13" hidden="1">
      <c r="A29" s="477" t="s">
        <v>863</v>
      </c>
      <c r="B29" s="1208"/>
      <c r="C29" s="1208"/>
      <c r="D29" s="1208"/>
      <c r="E29" s="1208"/>
      <c r="F29" s="1208"/>
      <c r="G29" s="1208"/>
      <c r="H29" s="1208"/>
      <c r="I29" s="1208"/>
      <c r="J29" s="1208"/>
      <c r="K29" s="1208"/>
      <c r="L29" s="1208"/>
      <c r="M29" s="1208"/>
    </row>
    <row r="30" spans="1:13" hidden="1">
      <c r="A30" s="477" t="s">
        <v>864</v>
      </c>
      <c r="B30" s="1208"/>
      <c r="C30" s="1208"/>
      <c r="D30" s="1208"/>
      <c r="E30" s="1208"/>
      <c r="F30" s="1208"/>
      <c r="G30" s="1208"/>
      <c r="H30" s="1208"/>
      <c r="I30" s="1208"/>
      <c r="J30" s="1208"/>
      <c r="K30" s="1208"/>
      <c r="L30" s="1208"/>
      <c r="M30" s="1208"/>
    </row>
    <row r="31" spans="1:13" hidden="1">
      <c r="A31" s="477" t="s">
        <v>865</v>
      </c>
      <c r="B31" s="1208"/>
      <c r="C31" s="1208"/>
      <c r="D31" s="1208"/>
      <c r="E31" s="1208"/>
      <c r="F31" s="1208"/>
      <c r="G31" s="1208"/>
      <c r="H31" s="1208"/>
      <c r="I31" s="1208"/>
      <c r="J31" s="1208"/>
      <c r="K31" s="1208"/>
      <c r="L31" s="1208"/>
      <c r="M31" s="1208"/>
    </row>
    <row r="32" spans="1:13" hidden="1">
      <c r="A32" s="477" t="s">
        <v>866</v>
      </c>
      <c r="B32" s="1208"/>
      <c r="C32" s="1208"/>
      <c r="D32" s="1208"/>
      <c r="E32" s="1208"/>
      <c r="F32" s="1208"/>
      <c r="G32" s="1208"/>
      <c r="H32" s="1208"/>
      <c r="I32" s="1208"/>
      <c r="J32" s="1208"/>
      <c r="K32" s="1208"/>
      <c r="L32" s="1208"/>
      <c r="M32" s="1208"/>
    </row>
    <row r="33" spans="1:18" hidden="1">
      <c r="A33" s="477" t="s">
        <v>867</v>
      </c>
      <c r="B33" s="1208"/>
      <c r="C33" s="1208"/>
      <c r="D33" s="1208"/>
      <c r="E33" s="1208"/>
      <c r="F33" s="1208"/>
      <c r="G33" s="1208"/>
      <c r="H33" s="1208"/>
      <c r="I33" s="1208"/>
      <c r="J33" s="1208"/>
      <c r="K33" s="1208"/>
      <c r="L33" s="1208"/>
      <c r="M33" s="1208"/>
    </row>
    <row r="34" spans="1:18" hidden="1">
      <c r="A34" s="477" t="s">
        <v>868</v>
      </c>
      <c r="B34" s="1208"/>
      <c r="C34" s="1208"/>
      <c r="D34" s="1208"/>
      <c r="E34" s="1208"/>
      <c r="F34" s="1208"/>
      <c r="G34" s="1208"/>
      <c r="H34" s="1208"/>
      <c r="I34" s="1208"/>
      <c r="J34" s="1208"/>
      <c r="K34" s="1208"/>
      <c r="L34" s="1208"/>
      <c r="M34" s="1208"/>
    </row>
    <row r="35" spans="1:18" hidden="1">
      <c r="A35" s="1209" t="s">
        <v>869</v>
      </c>
      <c r="B35" s="1210"/>
      <c r="C35" s="1210"/>
      <c r="D35" s="1211"/>
      <c r="E35" s="1212"/>
      <c r="F35" s="1213"/>
      <c r="G35" s="769"/>
      <c r="H35" s="768"/>
      <c r="I35" s="768"/>
      <c r="J35" s="1213"/>
      <c r="K35" s="769"/>
      <c r="L35" s="768"/>
      <c r="M35" s="1213"/>
    </row>
    <row r="36" spans="1:18" hidden="1">
      <c r="A36" s="1214" t="s">
        <v>870</v>
      </c>
      <c r="B36" s="1215" t="s">
        <v>849</v>
      </c>
      <c r="C36" s="1215"/>
      <c r="D36" s="1216"/>
      <c r="E36" s="1217">
        <v>0.19149571820639877</v>
      </c>
      <c r="F36" s="1183">
        <v>0.20152644698149924</v>
      </c>
      <c r="G36" s="1218">
        <v>4.5050232357112252E-2</v>
      </c>
      <c r="H36" s="1217">
        <v>-7.0566038429588085E-3</v>
      </c>
      <c r="I36" s="1217">
        <v>-0.34359752113987363</v>
      </c>
      <c r="J36" s="1219">
        <v>0</v>
      </c>
      <c r="K36" s="1186">
        <v>-0.12091539270571872</v>
      </c>
      <c r="L36" s="1187">
        <v>0.33951681468599548</v>
      </c>
      <c r="M36" s="1183">
        <v>9.8855737165820745E-2</v>
      </c>
      <c r="Q36" s="482"/>
      <c r="R36" s="482"/>
    </row>
    <row r="37" spans="1:18" hidden="1">
      <c r="A37" s="1214" t="s">
        <v>871</v>
      </c>
      <c r="B37" s="1215" t="s">
        <v>849</v>
      </c>
      <c r="C37" s="1215"/>
      <c r="D37" s="1216"/>
      <c r="E37" s="1217">
        <v>9.4622533065176428E-2</v>
      </c>
      <c r="F37" s="1183">
        <v>0.43402352220431739</v>
      </c>
      <c r="G37" s="1218">
        <v>-0.13856736552564841</v>
      </c>
      <c r="H37" s="1217">
        <v>0</v>
      </c>
      <c r="I37" s="1217">
        <v>-2.1872621848739495</v>
      </c>
      <c r="J37" s="1219">
        <v>0</v>
      </c>
      <c r="K37" s="1186">
        <v>0.40709599999999968</v>
      </c>
      <c r="L37" s="1187">
        <v>6.3199999999999923E-2</v>
      </c>
      <c r="M37" s="1183">
        <v>7.5199999999999934E-2</v>
      </c>
      <c r="Q37" s="482"/>
      <c r="R37" s="482"/>
    </row>
    <row r="38" spans="1:18" hidden="1">
      <c r="A38" s="1214" t="s">
        <v>872</v>
      </c>
      <c r="B38" s="1215" t="s">
        <v>849</v>
      </c>
      <c r="C38" s="1215"/>
      <c r="D38" s="1216"/>
      <c r="E38" s="1217">
        <v>0.31606221936450174</v>
      </c>
      <c r="F38" s="1183">
        <v>0.21680291633576632</v>
      </c>
      <c r="G38" s="1218">
        <v>0.12170741583516564</v>
      </c>
      <c r="H38" s="1217">
        <v>-1.7603272163520201E-2</v>
      </c>
      <c r="I38" s="1217">
        <v>3.5243616719643045E-2</v>
      </c>
      <c r="J38" s="1219">
        <v>0</v>
      </c>
      <c r="K38" s="1186">
        <v>-0.21059783489277861</v>
      </c>
      <c r="L38" s="1187">
        <v>0.46860423839836307</v>
      </c>
      <c r="M38" s="1183">
        <v>0.1608760264728466</v>
      </c>
      <c r="Q38" s="482"/>
      <c r="R38" s="482"/>
    </row>
    <row r="39" spans="1:18" hidden="1">
      <c r="A39" s="1214" t="s">
        <v>873</v>
      </c>
      <c r="B39" s="1215" t="s">
        <v>849</v>
      </c>
      <c r="C39" s="1215"/>
      <c r="D39" s="1216"/>
      <c r="E39" s="1217">
        <v>0.20232487600631033</v>
      </c>
      <c r="F39" s="1183">
        <v>0.35134438093861542</v>
      </c>
      <c r="G39" s="1218">
        <v>-3.8637879811039944E-2</v>
      </c>
      <c r="H39" s="1217">
        <v>-3.6525262453335205E-3</v>
      </c>
      <c r="I39" s="1217">
        <v>0.25046890072611849</v>
      </c>
      <c r="J39" s="1219">
        <v>0</v>
      </c>
      <c r="K39" s="1186">
        <v>-0.45819949571175156</v>
      </c>
      <c r="L39" s="1187">
        <v>0.95645773559641145</v>
      </c>
      <c r="M39" s="1183">
        <v>6.0011487539412656E-2</v>
      </c>
      <c r="Q39" s="482"/>
      <c r="R39" s="482"/>
    </row>
    <row r="40" spans="1:18" hidden="1">
      <c r="A40" s="1214" t="s">
        <v>874</v>
      </c>
      <c r="B40" s="1215" t="s">
        <v>849</v>
      </c>
      <c r="C40" s="1215"/>
      <c r="D40" s="1216"/>
      <c r="E40" s="1217">
        <v>0.16975232636978022</v>
      </c>
      <c r="F40" s="1183">
        <v>-0.2743300227309915</v>
      </c>
      <c r="G40" s="1218">
        <v>0.46313142203676039</v>
      </c>
      <c r="H40" s="1217">
        <v>0</v>
      </c>
      <c r="I40" s="1217">
        <v>7.5707070183261838E-3</v>
      </c>
      <c r="J40" s="1219">
        <v>0</v>
      </c>
      <c r="K40" s="1186">
        <v>-0.33498493243033023</v>
      </c>
      <c r="L40" s="1187">
        <v>0.59394666331071377</v>
      </c>
      <c r="M40" s="1183">
        <v>6.0001565496458076E-2</v>
      </c>
      <c r="Q40" s="482"/>
      <c r="R40" s="482"/>
    </row>
    <row r="41" spans="1:18">
      <c r="A41" s="1214" t="s">
        <v>875</v>
      </c>
      <c r="B41" s="1215" t="s">
        <v>849</v>
      </c>
      <c r="C41" s="1215"/>
      <c r="D41" s="1216"/>
      <c r="E41" s="1217">
        <v>8.1961764545466664E-2</v>
      </c>
      <c r="F41" s="1183">
        <v>0.14219781842563606</v>
      </c>
      <c r="G41" s="1218">
        <v>2.1428201506108469E-2</v>
      </c>
      <c r="H41" s="1217">
        <v>0</v>
      </c>
      <c r="I41" s="1217">
        <v>3.597563592970654E-2</v>
      </c>
      <c r="J41" s="1219">
        <v>0</v>
      </c>
      <c r="K41" s="1186">
        <v>0.11298001425100668</v>
      </c>
      <c r="L41" s="1187">
        <v>-4.7628788636286168E-2</v>
      </c>
      <c r="M41" s="1183">
        <v>6.0011257932185202E-2</v>
      </c>
      <c r="Q41" s="482"/>
      <c r="R41" s="482"/>
    </row>
    <row r="42" spans="1:18">
      <c r="A42" s="1214" t="s">
        <v>876</v>
      </c>
      <c r="B42" s="1215" t="s">
        <v>849</v>
      </c>
      <c r="C42" s="1215"/>
      <c r="D42" s="1216"/>
      <c r="E42" s="1217">
        <v>0</v>
      </c>
      <c r="F42" s="1183">
        <v>0</v>
      </c>
      <c r="G42" s="1218">
        <v>0</v>
      </c>
      <c r="H42" s="1217">
        <v>0</v>
      </c>
      <c r="I42" s="1217">
        <v>0</v>
      </c>
      <c r="J42" s="1219">
        <v>0</v>
      </c>
      <c r="K42" s="1186">
        <v>0</v>
      </c>
      <c r="L42" s="1187">
        <v>0</v>
      </c>
      <c r="M42" s="1183">
        <v>0</v>
      </c>
      <c r="Q42" s="482"/>
      <c r="R42" s="482"/>
    </row>
    <row r="43" spans="1:18">
      <c r="A43" s="1214" t="s">
        <v>877</v>
      </c>
      <c r="B43" s="1215" t="s">
        <v>849</v>
      </c>
      <c r="C43" s="1215"/>
      <c r="D43" s="281">
        <v>12965246.5</v>
      </c>
      <c r="E43" s="277">
        <v>15509531.29734128</v>
      </c>
      <c r="F43" s="282">
        <v>18627942.528112944</v>
      </c>
      <c r="G43" s="281">
        <v>19432115</v>
      </c>
      <c r="H43" s="277">
        <v>19445370</v>
      </c>
      <c r="I43" s="277">
        <v>12831501</v>
      </c>
      <c r="J43" s="282">
        <v>12831501</v>
      </c>
      <c r="K43" s="281">
        <v>17116993.553599998</v>
      </c>
      <c r="L43" s="277">
        <v>22802382.347903997</v>
      </c>
      <c r="M43" s="282">
        <v>25004141.060466379</v>
      </c>
    </row>
    <row r="44" spans="1:18">
      <c r="A44" s="1214" t="s">
        <v>18</v>
      </c>
      <c r="B44" s="1215"/>
      <c r="C44" s="1215"/>
      <c r="D44" s="281">
        <v>12725146.300000001</v>
      </c>
      <c r="E44" s="277">
        <v>15161957.33</v>
      </c>
      <c r="F44" s="282">
        <v>18217492.719999999</v>
      </c>
      <c r="G44" s="281">
        <v>19038195</v>
      </c>
      <c r="H44" s="277">
        <v>18903850</v>
      </c>
      <c r="I44" s="277">
        <v>12408534</v>
      </c>
      <c r="J44" s="282">
        <v>12408534</v>
      </c>
      <c r="K44" s="281">
        <v>16618083.553599998</v>
      </c>
      <c r="L44" s="277">
        <v>22260202.347903997</v>
      </c>
      <c r="M44" s="282">
        <v>24460751.060466379</v>
      </c>
    </row>
    <row r="45" spans="1:18">
      <c r="A45" s="1214" t="s">
        <v>17</v>
      </c>
      <c r="B45" s="1215"/>
      <c r="C45" s="1215"/>
      <c r="D45" s="281">
        <v>2640135.62</v>
      </c>
      <c r="E45" s="277">
        <v>2889951.94</v>
      </c>
      <c r="F45" s="282">
        <v>4144259.06</v>
      </c>
      <c r="G45" s="281">
        <v>3570000</v>
      </c>
      <c r="H45" s="277">
        <v>3570000</v>
      </c>
      <c r="I45" s="277">
        <v>-4238526</v>
      </c>
      <c r="J45" s="282">
        <v>-4238526</v>
      </c>
      <c r="K45" s="281">
        <v>5023332.7199999988</v>
      </c>
      <c r="L45" s="277">
        <v>5340807.3479039986</v>
      </c>
      <c r="M45" s="282">
        <v>5742436.0604663789</v>
      </c>
    </row>
    <row r="46" spans="1:18">
      <c r="A46" s="1214" t="s">
        <v>227</v>
      </c>
      <c r="B46" s="1215"/>
      <c r="C46" s="1215"/>
      <c r="D46" s="281">
        <v>3797370.19</v>
      </c>
      <c r="E46" s="277">
        <v>4997575.4399999995</v>
      </c>
      <c r="F46" s="282">
        <v>6081064.3700000001</v>
      </c>
      <c r="G46" s="281">
        <v>6821175</v>
      </c>
      <c r="H46" s="277">
        <v>6701100</v>
      </c>
      <c r="I46" s="277">
        <v>6937271</v>
      </c>
      <c r="J46" s="282">
        <v>6937271</v>
      </c>
      <c r="K46" s="281">
        <v>5289862.8486000011</v>
      </c>
      <c r="L46" s="277">
        <v>7768715</v>
      </c>
      <c r="M46" s="282">
        <v>9018515</v>
      </c>
    </row>
    <row r="47" spans="1:18">
      <c r="A47" s="1214" t="s">
        <v>228</v>
      </c>
      <c r="B47" s="1215"/>
      <c r="C47" s="1215"/>
      <c r="D47" s="281">
        <v>2501242.21</v>
      </c>
      <c r="E47" s="277">
        <v>3007305.7299999995</v>
      </c>
      <c r="F47" s="282">
        <v>4063905.7</v>
      </c>
      <c r="G47" s="281">
        <v>3906885</v>
      </c>
      <c r="H47" s="277">
        <v>3892615</v>
      </c>
      <c r="I47" s="277">
        <v>4867594</v>
      </c>
      <c r="J47" s="282">
        <v>4867594</v>
      </c>
      <c r="K47" s="281">
        <v>2109020.77</v>
      </c>
      <c r="L47" s="277">
        <v>4126210</v>
      </c>
      <c r="M47" s="282">
        <v>4373830</v>
      </c>
    </row>
    <row r="48" spans="1:18">
      <c r="A48" s="1214" t="s">
        <v>229</v>
      </c>
      <c r="B48" s="1215"/>
      <c r="C48" s="1215"/>
      <c r="D48" s="281">
        <v>1940824.3</v>
      </c>
      <c r="E48" s="277">
        <v>2270283.7400000002</v>
      </c>
      <c r="F48" s="282">
        <v>1647476.7499999998</v>
      </c>
      <c r="G48" s="281">
        <v>2410475</v>
      </c>
      <c r="H48" s="277">
        <v>2410475</v>
      </c>
      <c r="I48" s="277">
        <v>2428724</v>
      </c>
      <c r="J48" s="282">
        <v>2428724</v>
      </c>
      <c r="K48" s="281">
        <v>1603002.1949999998</v>
      </c>
      <c r="L48" s="277">
        <v>2555100</v>
      </c>
      <c r="M48" s="282">
        <v>2708410</v>
      </c>
    </row>
    <row r="49" spans="1:13">
      <c r="A49" s="1214" t="s">
        <v>878</v>
      </c>
      <c r="B49" s="1215"/>
      <c r="C49" s="1215"/>
      <c r="D49" s="281">
        <v>1845573.98</v>
      </c>
      <c r="E49" s="277">
        <v>1996840.48</v>
      </c>
      <c r="F49" s="282">
        <v>2280786.84</v>
      </c>
      <c r="G49" s="281">
        <v>2329660</v>
      </c>
      <c r="H49" s="277">
        <v>2329660</v>
      </c>
      <c r="I49" s="277">
        <v>2413471</v>
      </c>
      <c r="J49" s="282">
        <v>2413471</v>
      </c>
      <c r="K49" s="281">
        <v>2592865.02</v>
      </c>
      <c r="L49" s="277">
        <v>2469370</v>
      </c>
      <c r="M49" s="282">
        <v>2617560</v>
      </c>
    </row>
    <row r="50" spans="1:13">
      <c r="A50" s="1214" t="s">
        <v>231</v>
      </c>
      <c r="B50" s="1215"/>
      <c r="C50" s="1215"/>
      <c r="D50" s="281">
        <v>0</v>
      </c>
      <c r="E50" s="277">
        <v>0</v>
      </c>
      <c r="F50" s="282">
        <v>0</v>
      </c>
      <c r="G50" s="281">
        <v>0</v>
      </c>
      <c r="H50" s="277">
        <v>0</v>
      </c>
      <c r="I50" s="277">
        <v>0</v>
      </c>
      <c r="J50" s="282">
        <v>0</v>
      </c>
      <c r="K50" s="281">
        <v>0</v>
      </c>
      <c r="L50" s="277">
        <v>0</v>
      </c>
      <c r="M50" s="282">
        <v>0</v>
      </c>
    </row>
    <row r="51" spans="1:13">
      <c r="A51" s="1214" t="s">
        <v>232</v>
      </c>
      <c r="B51" s="1215"/>
      <c r="C51" s="1215"/>
      <c r="D51" s="281">
        <v>240100.2</v>
      </c>
      <c r="E51" s="277">
        <v>347573.96734127984</v>
      </c>
      <c r="F51" s="282">
        <v>410449.80811294453</v>
      </c>
      <c r="G51" s="281">
        <v>393920</v>
      </c>
      <c r="H51" s="277">
        <v>541520</v>
      </c>
      <c r="I51" s="277">
        <v>422967</v>
      </c>
      <c r="J51" s="282">
        <v>422967</v>
      </c>
      <c r="K51" s="281">
        <v>498910</v>
      </c>
      <c r="L51" s="277">
        <v>542180</v>
      </c>
      <c r="M51" s="282">
        <v>543390</v>
      </c>
    </row>
    <row r="52" spans="1:13">
      <c r="A52" s="1214" t="s">
        <v>879</v>
      </c>
      <c r="B52" s="1215"/>
      <c r="C52" s="1215"/>
      <c r="D52" s="281">
        <v>0</v>
      </c>
      <c r="E52" s="277">
        <v>0</v>
      </c>
      <c r="F52" s="282">
        <v>0</v>
      </c>
      <c r="G52" s="281">
        <v>0</v>
      </c>
      <c r="H52" s="277">
        <v>0</v>
      </c>
      <c r="I52" s="277">
        <v>0</v>
      </c>
      <c r="J52" s="282">
        <v>0</v>
      </c>
      <c r="K52" s="281">
        <v>0</v>
      </c>
      <c r="L52" s="277">
        <v>-11537000</v>
      </c>
      <c r="M52" s="282">
        <v>-12171000</v>
      </c>
    </row>
    <row r="53" spans="1:13">
      <c r="A53" s="1214" t="s">
        <v>880</v>
      </c>
      <c r="B53" s="1215" t="s">
        <v>849</v>
      </c>
      <c r="C53" s="1215"/>
      <c r="D53" s="223">
        <v>19474278</v>
      </c>
      <c r="E53" s="110">
        <v>35333165</v>
      </c>
      <c r="F53" s="440">
        <v>46869145</v>
      </c>
      <c r="G53" s="223">
        <v>50548372.8825</v>
      </c>
      <c r="H53" s="110">
        <v>32234090</v>
      </c>
      <c r="I53" s="110">
        <v>0</v>
      </c>
      <c r="J53" s="440">
        <v>0</v>
      </c>
      <c r="K53" s="223">
        <v>21239314.842879999</v>
      </c>
      <c r="L53" s="110">
        <v>23269793.341859329</v>
      </c>
      <c r="M53" s="282">
        <v>25417595.267312948</v>
      </c>
    </row>
    <row r="54" spans="1:13">
      <c r="A54" s="1220" t="s">
        <v>881</v>
      </c>
      <c r="B54" s="1215" t="s">
        <v>849</v>
      </c>
      <c r="C54" s="1215"/>
      <c r="D54" s="223">
        <v>18158765.789999999</v>
      </c>
      <c r="E54" s="110">
        <v>31893320.747341275</v>
      </c>
      <c r="F54" s="440">
        <v>24235356.348112941</v>
      </c>
      <c r="G54" s="223">
        <v>31621615</v>
      </c>
      <c r="H54" s="110">
        <v>32234090</v>
      </c>
      <c r="I54" s="110">
        <v>21916665</v>
      </c>
      <c r="J54" s="440">
        <v>21916665</v>
      </c>
      <c r="K54" s="223">
        <v>34181043.553599998</v>
      </c>
      <c r="L54" s="110">
        <v>33965682.347903997</v>
      </c>
      <c r="M54" s="440">
        <v>36170171.060466379</v>
      </c>
    </row>
    <row r="55" spans="1:13">
      <c r="A55" s="1220" t="s">
        <v>882</v>
      </c>
      <c r="B55" s="1215"/>
      <c r="C55" s="1215"/>
      <c r="D55" s="223">
        <v>9317380.5000000019</v>
      </c>
      <c r="E55" s="110">
        <v>10301474</v>
      </c>
      <c r="F55" s="440">
        <v>-1968187</v>
      </c>
      <c r="G55" s="223">
        <v>10207795.52</v>
      </c>
      <c r="H55" s="110">
        <v>881952</v>
      </c>
      <c r="I55" s="110">
        <v>881952</v>
      </c>
      <c r="J55" s="440">
        <v>-8333287</v>
      </c>
      <c r="K55" s="223">
        <v>-4530105.6999999993</v>
      </c>
      <c r="L55" s="110">
        <v>-4081638.2796</v>
      </c>
      <c r="M55" s="440">
        <v>-959275.10071800277</v>
      </c>
    </row>
    <row r="56" spans="1:13">
      <c r="A56" s="1220" t="s">
        <v>883</v>
      </c>
      <c r="B56" s="1215" t="s">
        <v>849</v>
      </c>
      <c r="C56" s="1215"/>
      <c r="D56" s="223">
        <v>7437817</v>
      </c>
      <c r="E56" s="110">
        <v>35690775.583800003</v>
      </c>
      <c r="F56" s="440">
        <v>26974491.153999999</v>
      </c>
      <c r="G56" s="223">
        <v>16605000</v>
      </c>
      <c r="H56" s="110">
        <v>16625000</v>
      </c>
      <c r="I56" s="110">
        <v>18044873</v>
      </c>
      <c r="J56" s="440">
        <v>18044873</v>
      </c>
      <c r="K56" s="223">
        <v>27549000</v>
      </c>
      <c r="L56" s="110">
        <v>31871000</v>
      </c>
      <c r="M56" s="440">
        <v>49713000</v>
      </c>
    </row>
    <row r="57" spans="1:13">
      <c r="A57" s="1220" t="s">
        <v>884</v>
      </c>
      <c r="B57" s="1221" t="s">
        <v>853</v>
      </c>
      <c r="C57" s="1215"/>
      <c r="D57" s="223">
        <v>0</v>
      </c>
      <c r="E57" s="110">
        <v>0</v>
      </c>
      <c r="F57" s="440">
        <v>0</v>
      </c>
      <c r="G57" s="223">
        <v>0</v>
      </c>
      <c r="H57" s="110">
        <v>0</v>
      </c>
      <c r="I57" s="110">
        <v>0</v>
      </c>
      <c r="J57" s="440">
        <v>0</v>
      </c>
      <c r="K57" s="223">
        <v>0</v>
      </c>
      <c r="L57" s="110">
        <v>0</v>
      </c>
      <c r="M57" s="440">
        <v>0</v>
      </c>
    </row>
    <row r="58" spans="1:13">
      <c r="A58" s="1220" t="s">
        <v>885</v>
      </c>
      <c r="B58" s="1221" t="s">
        <v>853</v>
      </c>
      <c r="C58" s="1215"/>
      <c r="D58" s="223">
        <v>0</v>
      </c>
      <c r="E58" s="110">
        <v>0</v>
      </c>
      <c r="F58" s="440">
        <v>0</v>
      </c>
      <c r="G58" s="223">
        <v>0</v>
      </c>
      <c r="H58" s="110">
        <v>0</v>
      </c>
      <c r="I58" s="110">
        <v>0</v>
      </c>
      <c r="J58" s="440">
        <v>0</v>
      </c>
      <c r="K58" s="223">
        <v>0</v>
      </c>
      <c r="L58" s="110">
        <v>0</v>
      </c>
      <c r="M58" s="440">
        <v>0</v>
      </c>
    </row>
    <row r="59" spans="1:13">
      <c r="A59" s="1220"/>
      <c r="B59" s="1215"/>
      <c r="C59" s="1215"/>
      <c r="D59" s="1222"/>
      <c r="E59" s="441"/>
      <c r="F59" s="1223"/>
      <c r="G59" s="771"/>
      <c r="H59" s="138"/>
      <c r="I59" s="138"/>
      <c r="J59" s="1223"/>
      <c r="K59" s="771"/>
      <c r="L59" s="138"/>
      <c r="M59" s="1223"/>
    </row>
    <row r="60" spans="1:13">
      <c r="A60" s="1224" t="s">
        <v>886</v>
      </c>
      <c r="B60" s="1215"/>
      <c r="C60" s="1215"/>
      <c r="D60" s="1222"/>
      <c r="E60" s="441"/>
      <c r="F60" s="1223"/>
      <c r="G60" s="771"/>
      <c r="H60" s="138"/>
      <c r="I60" s="138"/>
      <c r="J60" s="1223"/>
      <c r="K60" s="771"/>
      <c r="L60" s="138"/>
      <c r="M60" s="1223"/>
    </row>
    <row r="61" spans="1:13">
      <c r="A61" s="1220" t="s">
        <v>887</v>
      </c>
      <c r="B61" s="1215"/>
      <c r="C61" s="1215"/>
      <c r="D61" s="1218">
        <v>0.06</v>
      </c>
      <c r="E61" s="1217">
        <v>0.06</v>
      </c>
      <c r="F61" s="1219">
        <v>0.06</v>
      </c>
      <c r="G61" s="1218">
        <v>0.06</v>
      </c>
      <c r="H61" s="1217">
        <v>0.06</v>
      </c>
      <c r="I61" s="1217">
        <v>0.06</v>
      </c>
      <c r="J61" s="1219">
        <v>0.06</v>
      </c>
      <c r="K61" s="1218">
        <v>0.06</v>
      </c>
      <c r="L61" s="1217">
        <v>0.06</v>
      </c>
      <c r="M61" s="1219">
        <v>0.06</v>
      </c>
    </row>
    <row r="62" spans="1:13">
      <c r="A62" s="1220" t="s">
        <v>888</v>
      </c>
      <c r="B62" s="1215"/>
      <c r="C62" s="1215"/>
      <c r="D62" s="1218">
        <v>4.2999999999999997E-2</v>
      </c>
      <c r="E62" s="1217">
        <v>3.9E-2</v>
      </c>
      <c r="F62" s="1219">
        <v>4.5999999999999999E-2</v>
      </c>
      <c r="G62" s="1218">
        <v>5.1999999999999998E-2</v>
      </c>
      <c r="H62" s="1217">
        <v>5.1999999999999998E-2</v>
      </c>
      <c r="I62" s="1217">
        <v>5.1999999999999998E-2</v>
      </c>
      <c r="J62" s="1219">
        <v>5.1999999999999998E-2</v>
      </c>
      <c r="K62" s="1218">
        <v>5.0999999999999997E-2</v>
      </c>
      <c r="L62" s="1217">
        <v>4.2999999999999997E-2</v>
      </c>
      <c r="M62" s="1219">
        <v>4.4999999999999998E-2</v>
      </c>
    </row>
    <row r="63" spans="1:13">
      <c r="A63" s="1220" t="s">
        <v>889</v>
      </c>
      <c r="B63" s="1215"/>
      <c r="C63" s="1215"/>
      <c r="D63" s="1225"/>
      <c r="E63" s="1226"/>
      <c r="F63" s="1227"/>
      <c r="G63" s="1228"/>
      <c r="H63" s="1229"/>
      <c r="I63" s="1229"/>
      <c r="J63" s="1227"/>
      <c r="K63" s="197"/>
      <c r="L63" s="195"/>
      <c r="M63" s="198"/>
    </row>
    <row r="64" spans="1:13">
      <c r="A64" s="1220" t="s">
        <v>890</v>
      </c>
      <c r="B64" s="1215"/>
      <c r="C64" s="1215"/>
      <c r="D64" s="1225"/>
      <c r="E64" s="1226"/>
      <c r="F64" s="1227"/>
      <c r="G64" s="1228"/>
      <c r="H64" s="1229"/>
      <c r="I64" s="1229"/>
      <c r="J64" s="1227"/>
      <c r="K64" s="197"/>
      <c r="L64" s="195"/>
      <c r="M64" s="198"/>
    </row>
    <row r="65" spans="1:13">
      <c r="A65" s="1220" t="s">
        <v>891</v>
      </c>
      <c r="B65" s="1215"/>
      <c r="C65" s="1215"/>
      <c r="D65" s="1225"/>
      <c r="E65" s="1226"/>
      <c r="F65" s="1227"/>
      <c r="G65" s="1228"/>
      <c r="H65" s="1229"/>
      <c r="I65" s="1229"/>
      <c r="J65" s="1227"/>
      <c r="K65" s="197"/>
      <c r="L65" s="195"/>
      <c r="M65" s="198"/>
    </row>
    <row r="66" spans="1:13">
      <c r="A66" s="1220" t="s">
        <v>892</v>
      </c>
      <c r="B66" s="1215"/>
      <c r="C66" s="1215"/>
      <c r="D66" s="1225"/>
      <c r="E66" s="1226"/>
      <c r="F66" s="1227"/>
      <c r="G66" s="1228"/>
      <c r="H66" s="1229"/>
      <c r="I66" s="1229"/>
      <c r="J66" s="1227"/>
      <c r="K66" s="197"/>
      <c r="L66" s="195"/>
      <c r="M66" s="198"/>
    </row>
    <row r="67" spans="1:13">
      <c r="A67" s="1220" t="s">
        <v>893</v>
      </c>
      <c r="B67" s="1215"/>
      <c r="C67" s="1215"/>
      <c r="D67" s="1225"/>
      <c r="E67" s="1226"/>
      <c r="F67" s="1227"/>
      <c r="G67" s="1228"/>
      <c r="H67" s="1229"/>
      <c r="I67" s="1229"/>
      <c r="J67" s="1227"/>
      <c r="K67" s="197"/>
      <c r="L67" s="195"/>
      <c r="M67" s="198"/>
    </row>
    <row r="68" spans="1:13">
      <c r="A68" s="1220" t="s">
        <v>894</v>
      </c>
      <c r="B68" s="1215"/>
      <c r="C68" s="1215"/>
      <c r="D68" s="1228"/>
      <c r="E68" s="1229"/>
      <c r="F68" s="1227"/>
      <c r="G68" s="1228"/>
      <c r="H68" s="1229"/>
      <c r="I68" s="1229"/>
      <c r="J68" s="1227"/>
      <c r="K68" s="21">
        <v>0</v>
      </c>
      <c r="L68" s="19">
        <v>0</v>
      </c>
      <c r="M68" s="22">
        <v>0</v>
      </c>
    </row>
    <row r="69" spans="1:13">
      <c r="A69" s="1220" t="s">
        <v>895</v>
      </c>
      <c r="B69" s="1215"/>
      <c r="C69" s="1215"/>
      <c r="D69" s="1216"/>
      <c r="E69" s="1230"/>
      <c r="F69" s="1219"/>
      <c r="G69" s="1218"/>
      <c r="H69" s="1217"/>
      <c r="I69" s="1217"/>
      <c r="J69" s="1219"/>
      <c r="K69" s="1218"/>
      <c r="L69" s="1217"/>
      <c r="M69" s="1219"/>
    </row>
    <row r="70" spans="1:13" ht="13.5" thickBot="1">
      <c r="A70" s="1231"/>
      <c r="B70" s="1232"/>
      <c r="C70" s="1232"/>
      <c r="D70" s="1233"/>
      <c r="E70" s="1234"/>
      <c r="F70" s="1235"/>
      <c r="G70" s="1236"/>
      <c r="H70" s="1237"/>
      <c r="I70" s="1237"/>
      <c r="J70" s="1235"/>
      <c r="K70" s="1236"/>
      <c r="L70" s="1237"/>
      <c r="M70" s="1235"/>
    </row>
    <row r="71" spans="1:13">
      <c r="A71" s="1238" t="s">
        <v>896</v>
      </c>
      <c r="J71" s="94"/>
      <c r="K71" s="1239"/>
      <c r="L71" s="1240"/>
      <c r="M71" s="1241"/>
    </row>
    <row r="72" spans="1:13">
      <c r="A72" s="1242" t="s">
        <v>897</v>
      </c>
      <c r="D72" s="1243"/>
      <c r="E72" s="1243"/>
      <c r="F72" s="1244"/>
      <c r="G72" s="1244"/>
      <c r="H72" s="1244"/>
      <c r="I72" s="1244"/>
      <c r="J72" s="1245"/>
      <c r="K72" s="197">
        <v>14805000</v>
      </c>
      <c r="L72" s="195">
        <v>16402000</v>
      </c>
      <c r="M72" s="198">
        <v>17477000</v>
      </c>
    </row>
    <row r="73" spans="1:13">
      <c r="A73" s="631" t="s">
        <v>898</v>
      </c>
      <c r="D73" s="1243"/>
      <c r="E73" s="1243"/>
      <c r="F73" s="1244"/>
      <c r="G73" s="1244"/>
      <c r="H73" s="1244"/>
      <c r="I73" s="1244"/>
      <c r="J73" s="1245"/>
      <c r="K73" s="197">
        <v>1250000</v>
      </c>
      <c r="L73" s="195">
        <v>1250000</v>
      </c>
      <c r="M73" s="198">
        <v>1250000</v>
      </c>
    </row>
    <row r="74" spans="1:13">
      <c r="A74" s="631" t="s">
        <v>899</v>
      </c>
      <c r="D74" s="1243"/>
      <c r="E74" s="1243"/>
      <c r="F74" s="1244"/>
      <c r="G74" s="1244"/>
      <c r="H74" s="1244"/>
      <c r="I74" s="1244"/>
      <c r="J74" s="1245"/>
      <c r="K74" s="197">
        <v>790000</v>
      </c>
      <c r="L74" s="195">
        <v>800000</v>
      </c>
      <c r="M74" s="198">
        <v>900000</v>
      </c>
    </row>
    <row r="75" spans="1:13">
      <c r="A75" s="631"/>
      <c r="D75" s="1243"/>
      <c r="E75" s="1243"/>
      <c r="F75" s="1244"/>
      <c r="G75" s="1244"/>
      <c r="H75" s="1244"/>
      <c r="I75" s="1244"/>
      <c r="J75" s="1245"/>
      <c r="K75" s="197"/>
      <c r="L75" s="195"/>
      <c r="M75" s="198"/>
    </row>
    <row r="76" spans="1:13" ht="13.5" thickBot="1">
      <c r="D76" s="1243"/>
      <c r="E76" s="1243"/>
      <c r="F76" s="1244"/>
      <c r="G76" s="1244"/>
      <c r="H76" s="1244"/>
      <c r="I76" s="1244"/>
      <c r="J76" s="1245"/>
      <c r="K76" s="1246">
        <v>16845000</v>
      </c>
      <c r="L76" s="1247">
        <v>18452000</v>
      </c>
      <c r="M76" s="1248">
        <v>19627000</v>
      </c>
    </row>
    <row r="77" spans="1:13" ht="13.5" thickTop="1">
      <c r="A77" s="1238" t="s">
        <v>900</v>
      </c>
      <c r="J77" s="94"/>
      <c r="K77" s="223"/>
      <c r="L77" s="110"/>
      <c r="M77" s="440"/>
    </row>
    <row r="78" spans="1:13">
      <c r="A78" s="1242" t="s">
        <v>901</v>
      </c>
      <c r="D78" s="1243"/>
      <c r="E78" s="1243"/>
      <c r="F78" s="1244"/>
      <c r="G78" s="1244"/>
      <c r="H78" s="1244"/>
      <c r="I78" s="1244"/>
      <c r="J78" s="1245"/>
      <c r="K78" s="197">
        <v>8479000</v>
      </c>
      <c r="L78" s="195">
        <v>10308000</v>
      </c>
      <c r="M78" s="198">
        <v>10875000</v>
      </c>
    </row>
    <row r="79" spans="1:13">
      <c r="A79" s="631"/>
      <c r="D79" s="1243"/>
      <c r="E79" s="1243"/>
      <c r="F79" s="1244"/>
      <c r="G79" s="1244"/>
      <c r="H79" s="1244"/>
      <c r="I79" s="1244"/>
      <c r="J79" s="1245"/>
      <c r="K79" s="197"/>
      <c r="L79" s="195"/>
      <c r="M79" s="198"/>
    </row>
    <row r="80" spans="1:13">
      <c r="A80" s="631"/>
      <c r="D80" s="1243"/>
      <c r="E80" s="1243"/>
      <c r="F80" s="1244"/>
      <c r="G80" s="1244"/>
      <c r="H80" s="1244"/>
      <c r="I80" s="1244"/>
      <c r="J80" s="1245"/>
      <c r="K80" s="197"/>
      <c r="L80" s="195"/>
      <c r="M80" s="198"/>
    </row>
    <row r="81" spans="1:14">
      <c r="A81" s="631"/>
      <c r="D81" s="1243"/>
      <c r="E81" s="1243"/>
      <c r="F81" s="1244"/>
      <c r="G81" s="1244"/>
      <c r="H81" s="1244"/>
      <c r="I81" s="1244"/>
      <c r="J81" s="1245"/>
      <c r="K81" s="197"/>
      <c r="L81" s="195"/>
      <c r="M81" s="198"/>
    </row>
    <row r="82" spans="1:14" ht="13.5" thickBot="1">
      <c r="A82" s="1249"/>
      <c r="B82" s="849"/>
      <c r="C82" s="849"/>
      <c r="D82" s="1250"/>
      <c r="E82" s="1250"/>
      <c r="F82" s="1251"/>
      <c r="G82" s="1251"/>
      <c r="H82" s="1251"/>
      <c r="I82" s="1251"/>
      <c r="J82" s="1252"/>
      <c r="K82" s="1246">
        <v>8479000</v>
      </c>
      <c r="L82" s="1247">
        <v>10308000</v>
      </c>
      <c r="M82" s="1248">
        <v>10875000</v>
      </c>
    </row>
    <row r="83" spans="1:14" ht="13.5" thickTop="1">
      <c r="A83" s="1238" t="s">
        <v>902</v>
      </c>
      <c r="M83" s="1253"/>
    </row>
    <row r="84" spans="1:14">
      <c r="A84" s="2" t="s">
        <v>882</v>
      </c>
      <c r="D84" s="1254">
        <v>9317380.5000000019</v>
      </c>
      <c r="E84" s="1254">
        <v>10301474</v>
      </c>
      <c r="F84" s="1254">
        <v>-1968187</v>
      </c>
      <c r="G84" s="250">
        <v>-8333287</v>
      </c>
      <c r="H84" s="250">
        <v>-4530105.6999999993</v>
      </c>
      <c r="I84" s="250">
        <v>-4081638.2796</v>
      </c>
      <c r="J84" s="250">
        <v>-959275.10071800277</v>
      </c>
      <c r="K84" s="250">
        <v>0</v>
      </c>
      <c r="L84" s="250">
        <v>0</v>
      </c>
      <c r="M84" s="111">
        <v>0</v>
      </c>
    </row>
    <row r="85" spans="1:14">
      <c r="M85" s="132"/>
    </row>
    <row r="86" spans="1:14">
      <c r="A86" s="1255" t="s">
        <v>903</v>
      </c>
      <c r="B86" s="1256"/>
      <c r="C86" s="1257"/>
      <c r="D86" s="1258">
        <v>27160977.57</v>
      </c>
      <c r="E86" s="1259">
        <v>69978558.301141277</v>
      </c>
      <c r="F86" s="1260">
        <v>53367043.982112944</v>
      </c>
      <c r="G86" s="1258">
        <v>50316615</v>
      </c>
      <c r="H86" s="1259">
        <v>51005190</v>
      </c>
      <c r="I86" s="1259">
        <v>41845907</v>
      </c>
      <c r="J86" s="1260">
        <v>41845907</v>
      </c>
      <c r="K86" s="1258">
        <v>54348143.553599998</v>
      </c>
      <c r="L86" s="1259">
        <v>56425882.347903997</v>
      </c>
      <c r="M86" s="1261">
        <v>75848471.060466379</v>
      </c>
      <c r="N86" s="62"/>
    </row>
    <row r="87" spans="1:14">
      <c r="A87" s="1262" t="s">
        <v>904</v>
      </c>
      <c r="B87" s="1263"/>
      <c r="C87" s="1215"/>
      <c r="D87" s="1264">
        <v>25927033.329999998</v>
      </c>
      <c r="E87" s="299">
        <v>50572229.866582453</v>
      </c>
      <c r="F87" s="1265">
        <v>42245367.146627761</v>
      </c>
      <c r="G87" s="1264">
        <v>50316675</v>
      </c>
      <c r="H87" s="299">
        <v>49089155</v>
      </c>
      <c r="I87" s="299">
        <v>41755670</v>
      </c>
      <c r="J87" s="1265">
        <v>41755670</v>
      </c>
      <c r="K87" s="1264">
        <v>69912607.241125479</v>
      </c>
      <c r="L87" s="299">
        <v>53543070</v>
      </c>
      <c r="M87" s="1266">
        <v>57189025</v>
      </c>
      <c r="N87" s="62"/>
    </row>
    <row r="88" spans="1:14">
      <c r="A88" s="1262" t="s">
        <v>905</v>
      </c>
      <c r="B88" s="1263"/>
      <c r="C88" s="1215"/>
      <c r="D88" s="1264">
        <v>1233944.2400000021</v>
      </c>
      <c r="E88" s="299">
        <v>19406328.434558824</v>
      </c>
      <c r="F88" s="1265">
        <v>11121676.835485183</v>
      </c>
      <c r="G88" s="1264">
        <v>-60</v>
      </c>
      <c r="H88" s="299">
        <v>1916035</v>
      </c>
      <c r="I88" s="299">
        <v>90237</v>
      </c>
      <c r="J88" s="1265">
        <v>90237</v>
      </c>
      <c r="K88" s="1264">
        <v>-15564463.687525481</v>
      </c>
      <c r="L88" s="299">
        <v>2882812.3479039967</v>
      </c>
      <c r="M88" s="1266">
        <v>18659446.060466379</v>
      </c>
      <c r="N88" s="62"/>
    </row>
    <row r="89" spans="1:14">
      <c r="A89" s="1262" t="s">
        <v>906</v>
      </c>
      <c r="B89" s="1263"/>
      <c r="C89" s="1215"/>
      <c r="D89" s="1267"/>
      <c r="E89" s="1268"/>
      <c r="F89" s="1269"/>
      <c r="G89" s="1270"/>
      <c r="H89" s="557"/>
      <c r="I89" s="557"/>
      <c r="J89" s="1269"/>
      <c r="K89" s="1267">
        <v>17304118.274079993</v>
      </c>
      <c r="L89" s="557"/>
      <c r="M89" s="819"/>
      <c r="N89" s="62"/>
    </row>
    <row r="90" spans="1:14">
      <c r="A90" s="1271" t="s">
        <v>907</v>
      </c>
      <c r="B90" s="812"/>
      <c r="C90" s="842"/>
      <c r="D90" s="430"/>
      <c r="E90" s="430"/>
      <c r="F90" s="1172"/>
      <c r="G90" s="1173"/>
      <c r="H90" s="810"/>
      <c r="I90" s="810"/>
      <c r="J90" s="1172"/>
      <c r="K90" s="1173"/>
      <c r="L90" s="810"/>
      <c r="M90" s="811"/>
    </row>
    <row r="91" spans="1:14">
      <c r="A91" s="92" t="s">
        <v>908</v>
      </c>
      <c r="B91" s="109"/>
      <c r="C91" s="242"/>
      <c r="D91" s="1230"/>
      <c r="E91" s="1230">
        <v>1.5764373951854516</v>
      </c>
      <c r="F91" s="1272">
        <v>-0.23738005929678344</v>
      </c>
      <c r="G91" s="1216">
        <v>-5.715941439693302E-2</v>
      </c>
      <c r="H91" s="1230">
        <v>1.3684843465722008E-2</v>
      </c>
      <c r="I91" s="1230">
        <v>-0.17957550986478044</v>
      </c>
      <c r="J91" s="1272">
        <v>0</v>
      </c>
      <c r="K91" s="1216">
        <v>6.5541439088845632E-2</v>
      </c>
      <c r="L91" s="1230">
        <v>3.8230170498001668E-2</v>
      </c>
      <c r="M91" s="1273">
        <v>0.34421417803994442</v>
      </c>
    </row>
    <row r="92" spans="1:14">
      <c r="A92" s="92" t="s">
        <v>909</v>
      </c>
      <c r="B92" s="109"/>
      <c r="C92" s="242"/>
      <c r="D92" s="1230"/>
      <c r="E92" s="1230">
        <v>9.4622533065176331E-2</v>
      </c>
      <c r="F92" s="1272">
        <v>0.43402352220431739</v>
      </c>
      <c r="G92" s="1216">
        <v>-0.13856736552564841</v>
      </c>
      <c r="H92" s="1230">
        <v>0</v>
      </c>
      <c r="I92" s="1230">
        <v>-2.1872621848739495</v>
      </c>
      <c r="J92" s="1272">
        <v>0</v>
      </c>
      <c r="K92" s="1216">
        <v>0.40709599999999968</v>
      </c>
      <c r="L92" s="1230">
        <v>6.3199999999999965E-2</v>
      </c>
      <c r="M92" s="1273">
        <v>7.5199999999999934E-2</v>
      </c>
    </row>
    <row r="93" spans="1:14">
      <c r="A93" s="92" t="s">
        <v>910</v>
      </c>
      <c r="B93" s="109"/>
      <c r="C93" s="242"/>
      <c r="D93" s="1230"/>
      <c r="E93" s="1230">
        <v>0.31606221936450174</v>
      </c>
      <c r="F93" s="1272">
        <v>0.21680291633576637</v>
      </c>
      <c r="G93" s="1216">
        <v>0.12170741583516569</v>
      </c>
      <c r="H93" s="1230">
        <v>-1.7603272163520214E-2</v>
      </c>
      <c r="I93" s="1230">
        <v>3.5243616719643045E-2</v>
      </c>
      <c r="J93" s="1272">
        <v>0</v>
      </c>
      <c r="K93" s="1216">
        <v>-0.21059783489277864</v>
      </c>
      <c r="L93" s="1230">
        <v>0.46860423839836307</v>
      </c>
      <c r="M93" s="1273">
        <v>0.16087602647284655</v>
      </c>
    </row>
    <row r="94" spans="1:14">
      <c r="A94" s="130" t="s">
        <v>911</v>
      </c>
      <c r="B94" s="67"/>
      <c r="C94" s="849"/>
      <c r="D94" s="1274"/>
      <c r="E94" s="1274">
        <v>0.19149571820639888</v>
      </c>
      <c r="F94" s="1275">
        <v>0.20152644698149924</v>
      </c>
      <c r="G94" s="1276">
        <v>4.5050232357112273E-2</v>
      </c>
      <c r="H94" s="1274">
        <v>-7.0566038429588519E-3</v>
      </c>
      <c r="I94" s="1274">
        <v>-0.34359752113987363</v>
      </c>
      <c r="J94" s="1275">
        <v>0</v>
      </c>
      <c r="K94" s="1276">
        <v>-0.12091539270571866</v>
      </c>
      <c r="L94" s="1274">
        <v>0.33951681468599526</v>
      </c>
      <c r="M94" s="1277">
        <v>9.885573716582069E-2</v>
      </c>
    </row>
    <row r="95" spans="1:14">
      <c r="A95" s="1262" t="s">
        <v>912</v>
      </c>
      <c r="B95" s="109"/>
      <c r="D95" s="441"/>
      <c r="E95" s="441"/>
      <c r="F95" s="1278"/>
      <c r="G95" s="659"/>
      <c r="H95" s="93"/>
      <c r="I95" s="93"/>
      <c r="J95" s="1278"/>
      <c r="K95" s="659"/>
      <c r="L95" s="93"/>
      <c r="M95" s="1279"/>
    </row>
    <row r="96" spans="1:14">
      <c r="A96" s="92" t="s">
        <v>913</v>
      </c>
      <c r="B96" s="109"/>
      <c r="D96" s="1230"/>
      <c r="E96" s="1230">
        <v>0.95055983547742273</v>
      </c>
      <c r="F96" s="1272">
        <v>-0.16465286861825698</v>
      </c>
      <c r="G96" s="1216">
        <v>0.19105782239642652</v>
      </c>
      <c r="H96" s="1230">
        <v>-2.4395888639302976E-2</v>
      </c>
      <c r="I96" s="1230">
        <v>-0.14939114352243382</v>
      </c>
      <c r="J96" s="1272">
        <v>0</v>
      </c>
      <c r="K96" s="1216">
        <v>0.42419659171410629</v>
      </c>
      <c r="L96" s="1230">
        <v>-0.23414285187030248</v>
      </c>
      <c r="M96" s="1273">
        <v>6.8093872839192826E-2</v>
      </c>
    </row>
    <row r="97" spans="1:13">
      <c r="A97" s="92" t="s">
        <v>914</v>
      </c>
      <c r="B97" s="109"/>
      <c r="D97" s="1230"/>
      <c r="E97" s="1230">
        <v>0.11717816805771504</v>
      </c>
      <c r="F97" s="1272">
        <v>0.14924520682533943</v>
      </c>
      <c r="G97" s="1216">
        <v>0.37676011377953028</v>
      </c>
      <c r="H97" s="1230">
        <v>2.8077831759264558E-2</v>
      </c>
      <c r="I97" s="1230">
        <v>-0.12765560156800149</v>
      </c>
      <c r="J97" s="1272">
        <v>0</v>
      </c>
      <c r="K97" s="1216">
        <v>0.21113758340695685</v>
      </c>
      <c r="L97" s="1230">
        <v>-0.12137180653369314</v>
      </c>
      <c r="M97" s="1273">
        <v>5.8896420897208049E-2</v>
      </c>
    </row>
    <row r="98" spans="1:13">
      <c r="A98" s="92" t="s">
        <v>915</v>
      </c>
      <c r="B98" s="109"/>
      <c r="D98" s="1230"/>
      <c r="E98" s="1230">
        <v>0.39791017269134293</v>
      </c>
      <c r="F98" s="1272">
        <v>0.41657253838097891</v>
      </c>
      <c r="G98" s="1216">
        <v>0.28365132889006733</v>
      </c>
      <c r="H98" s="1230">
        <v>0.12211170201201642</v>
      </c>
      <c r="I98" s="1230">
        <v>1.1256749999999999E-2</v>
      </c>
      <c r="J98" s="1272">
        <v>0</v>
      </c>
      <c r="K98" s="1216">
        <v>0</v>
      </c>
      <c r="L98" s="1230">
        <v>0.104250625</v>
      </c>
      <c r="M98" s="1273">
        <v>0.24148503425116921</v>
      </c>
    </row>
    <row r="99" spans="1:13">
      <c r="A99" s="92" t="s">
        <v>916</v>
      </c>
      <c r="B99" s="109"/>
      <c r="D99" s="441"/>
      <c r="E99" s="441"/>
      <c r="F99" s="653">
        <v>130572.08769230767</v>
      </c>
      <c r="G99" s="1222">
        <v>0</v>
      </c>
      <c r="H99" s="93"/>
      <c r="I99" s="93"/>
      <c r="J99" s="1278"/>
      <c r="K99" s="1222">
        <v>0</v>
      </c>
      <c r="L99" s="93"/>
      <c r="M99" s="1279"/>
    </row>
    <row r="100" spans="1:13">
      <c r="A100" s="92" t="s">
        <v>917</v>
      </c>
      <c r="B100" s="109"/>
      <c r="D100" s="441"/>
      <c r="E100" s="441"/>
      <c r="F100" s="653">
        <v>0</v>
      </c>
      <c r="G100" s="1222">
        <v>0</v>
      </c>
      <c r="H100" s="93"/>
      <c r="I100" s="93"/>
      <c r="J100" s="1278"/>
      <c r="K100" s="1222">
        <v>0</v>
      </c>
      <c r="L100" s="93"/>
      <c r="M100" s="1279"/>
    </row>
    <row r="101" spans="1:13">
      <c r="A101" s="92" t="s">
        <v>918</v>
      </c>
      <c r="B101" s="1280"/>
      <c r="D101" s="1230">
        <v>0</v>
      </c>
      <c r="E101" s="1230">
        <v>0</v>
      </c>
      <c r="F101" s="1272">
        <v>0</v>
      </c>
      <c r="G101" s="1216">
        <v>0</v>
      </c>
      <c r="H101" s="1230">
        <v>0</v>
      </c>
      <c r="I101" s="1230">
        <v>0</v>
      </c>
      <c r="J101" s="1272"/>
      <c r="K101" s="1216">
        <v>0</v>
      </c>
      <c r="L101" s="1230">
        <v>0</v>
      </c>
      <c r="M101" s="1273">
        <v>0</v>
      </c>
    </row>
    <row r="102" spans="1:13">
      <c r="A102" s="92" t="s">
        <v>919</v>
      </c>
      <c r="B102" s="1280"/>
      <c r="D102" s="1230">
        <v>0</v>
      </c>
      <c r="E102" s="1230">
        <v>0</v>
      </c>
      <c r="F102" s="1272">
        <v>0</v>
      </c>
      <c r="G102" s="1216">
        <v>0</v>
      </c>
      <c r="H102" s="1230">
        <v>0</v>
      </c>
      <c r="I102" s="1230">
        <v>0</v>
      </c>
      <c r="J102" s="1272"/>
      <c r="K102" s="1216">
        <v>0</v>
      </c>
      <c r="L102" s="1230">
        <v>0</v>
      </c>
      <c r="M102" s="1273">
        <v>0</v>
      </c>
    </row>
    <row r="103" spans="1:13">
      <c r="A103" s="130" t="s">
        <v>920</v>
      </c>
      <c r="B103" s="1281"/>
      <c r="C103" s="849"/>
      <c r="D103" s="1274">
        <v>0.15655380867614047</v>
      </c>
      <c r="E103" s="1274">
        <v>-1.5403698242789971E-2</v>
      </c>
      <c r="F103" s="1275">
        <v>0.19013199104812056</v>
      </c>
      <c r="G103" s="1276">
        <v>0</v>
      </c>
      <c r="H103" s="1274">
        <v>2.8798629185250783E-2</v>
      </c>
      <c r="I103" s="1274">
        <v>4.8879706279101719E-3</v>
      </c>
      <c r="J103" s="1274">
        <v>4.8879706279101719E-3</v>
      </c>
      <c r="K103" s="1276">
        <v>0.51990242516206331</v>
      </c>
      <c r="L103" s="1274">
        <v>2.455883738180872E-2</v>
      </c>
      <c r="M103" s="1277">
        <v>2.2396290224318341E-2</v>
      </c>
    </row>
    <row r="104" spans="1:13">
      <c r="A104" s="1262" t="s">
        <v>921</v>
      </c>
      <c r="B104" s="109"/>
      <c r="D104" s="441"/>
      <c r="E104" s="441"/>
      <c r="F104" s="1278"/>
      <c r="G104" s="659"/>
      <c r="H104" s="93"/>
      <c r="I104" s="93"/>
      <c r="J104" s="1278"/>
      <c r="K104" s="659"/>
      <c r="L104" s="93"/>
      <c r="M104" s="1279"/>
    </row>
    <row r="105" spans="1:13">
      <c r="A105" s="92" t="s">
        <v>922</v>
      </c>
      <c r="B105" s="1282"/>
      <c r="D105" s="1264">
        <v>0</v>
      </c>
      <c r="E105" s="299">
        <v>0</v>
      </c>
      <c r="F105" s="1265">
        <v>0</v>
      </c>
      <c r="G105" s="1264">
        <v>0</v>
      </c>
      <c r="H105" s="299">
        <v>0</v>
      </c>
      <c r="I105" s="299">
        <v>0</v>
      </c>
      <c r="J105" s="1265">
        <v>0</v>
      </c>
      <c r="K105" s="1264">
        <v>0</v>
      </c>
      <c r="L105" s="299">
        <v>-11537000</v>
      </c>
      <c r="M105" s="1266">
        <v>0</v>
      </c>
    </row>
    <row r="106" spans="1:13">
      <c r="A106" s="92" t="s">
        <v>923</v>
      </c>
      <c r="B106" s="1282"/>
      <c r="D106" s="1264">
        <v>0</v>
      </c>
      <c r="E106" s="299">
        <v>0</v>
      </c>
      <c r="F106" s="1265">
        <v>0</v>
      </c>
      <c r="G106" s="1264">
        <v>0</v>
      </c>
      <c r="H106" s="299">
        <v>0</v>
      </c>
      <c r="I106" s="299">
        <v>0</v>
      </c>
      <c r="J106" s="1265">
        <v>0</v>
      </c>
      <c r="K106" s="1264">
        <v>0</v>
      </c>
      <c r="L106" s="299">
        <v>0</v>
      </c>
      <c r="M106" s="1266">
        <v>0</v>
      </c>
    </row>
    <row r="107" spans="1:13">
      <c r="A107" s="92" t="s">
        <v>924</v>
      </c>
      <c r="B107" s="1282"/>
      <c r="D107" s="1264">
        <v>0</v>
      </c>
      <c r="E107" s="299">
        <v>0</v>
      </c>
      <c r="F107" s="1265">
        <v>0</v>
      </c>
      <c r="G107" s="1264">
        <v>0</v>
      </c>
      <c r="H107" s="299">
        <v>0</v>
      </c>
      <c r="I107" s="299">
        <v>0</v>
      </c>
      <c r="J107" s="1265">
        <v>0</v>
      </c>
      <c r="K107" s="1264">
        <v>9488000</v>
      </c>
      <c r="L107" s="299">
        <v>11537000</v>
      </c>
      <c r="M107" s="1266">
        <v>12171000</v>
      </c>
    </row>
    <row r="108" spans="1:13">
      <c r="A108" s="92" t="s">
        <v>925</v>
      </c>
      <c r="B108" s="1283"/>
      <c r="D108" s="1284">
        <v>0</v>
      </c>
      <c r="E108" s="1284">
        <v>0</v>
      </c>
      <c r="F108" s="1285">
        <v>0</v>
      </c>
      <c r="G108" s="1286">
        <v>0</v>
      </c>
      <c r="H108" s="1284">
        <v>0</v>
      </c>
      <c r="I108" s="1284">
        <v>0</v>
      </c>
      <c r="J108" s="1285">
        <v>0</v>
      </c>
      <c r="K108" s="1286">
        <v>0</v>
      </c>
      <c r="L108" s="1284">
        <v>1</v>
      </c>
      <c r="M108" s="1287">
        <v>0</v>
      </c>
    </row>
    <row r="109" spans="1:13">
      <c r="A109" s="92" t="s">
        <v>926</v>
      </c>
      <c r="B109" s="1283"/>
      <c r="D109" s="1284">
        <v>0</v>
      </c>
      <c r="E109" s="1284">
        <v>0</v>
      </c>
      <c r="F109" s="1285">
        <v>0</v>
      </c>
      <c r="G109" s="1286">
        <v>0</v>
      </c>
      <c r="H109" s="1284">
        <v>0</v>
      </c>
      <c r="I109" s="1284">
        <v>0</v>
      </c>
      <c r="J109" s="1285">
        <v>0</v>
      </c>
      <c r="K109" s="1286">
        <v>0</v>
      </c>
      <c r="L109" s="1284">
        <v>0</v>
      </c>
      <c r="M109" s="1287">
        <v>0</v>
      </c>
    </row>
    <row r="110" spans="1:13">
      <c r="A110" s="1249" t="s">
        <v>927</v>
      </c>
      <c r="B110" s="1281"/>
      <c r="C110" s="849"/>
      <c r="D110" s="1288">
        <v>0</v>
      </c>
      <c r="E110" s="1288">
        <v>0</v>
      </c>
      <c r="F110" s="1289">
        <v>0</v>
      </c>
      <c r="G110" s="1290">
        <v>0</v>
      </c>
      <c r="H110" s="1288">
        <v>0</v>
      </c>
      <c r="I110" s="1288">
        <v>0</v>
      </c>
      <c r="J110" s="1289">
        <v>0</v>
      </c>
      <c r="K110" s="1290">
        <v>1</v>
      </c>
      <c r="L110" s="1288">
        <v>0</v>
      </c>
      <c r="M110" s="1291">
        <v>1</v>
      </c>
    </row>
    <row r="111" spans="1:13">
      <c r="A111" s="1262" t="s">
        <v>928</v>
      </c>
      <c r="B111" s="109"/>
      <c r="D111" s="441"/>
      <c r="E111" s="441"/>
      <c r="F111" s="1278"/>
      <c r="G111" s="659"/>
      <c r="H111" s="93"/>
      <c r="I111" s="93"/>
      <c r="J111" s="1278"/>
      <c r="K111" s="659"/>
      <c r="L111" s="93"/>
      <c r="M111" s="1279"/>
    </row>
    <row r="112" spans="1:13">
      <c r="A112" s="62" t="s">
        <v>929</v>
      </c>
      <c r="B112" s="1282"/>
      <c r="D112" s="1264">
        <v>0</v>
      </c>
      <c r="E112" s="299">
        <v>0</v>
      </c>
      <c r="F112" s="1265">
        <v>0</v>
      </c>
      <c r="G112" s="1264">
        <v>0</v>
      </c>
      <c r="H112" s="299">
        <v>0</v>
      </c>
      <c r="I112" s="299">
        <v>0</v>
      </c>
      <c r="J112" s="1265">
        <v>0</v>
      </c>
      <c r="K112" s="1264">
        <v>9488000</v>
      </c>
      <c r="L112" s="299">
        <v>0</v>
      </c>
      <c r="M112" s="1266">
        <v>0</v>
      </c>
    </row>
    <row r="113" spans="1:13">
      <c r="A113" s="62" t="s">
        <v>930</v>
      </c>
      <c r="B113" s="1282"/>
      <c r="D113" s="1264">
        <v>0</v>
      </c>
      <c r="E113" s="299">
        <v>0</v>
      </c>
      <c r="F113" s="1265">
        <v>0</v>
      </c>
      <c r="G113" s="1264">
        <v>0</v>
      </c>
      <c r="H113" s="299">
        <v>0</v>
      </c>
      <c r="I113" s="299">
        <v>0</v>
      </c>
      <c r="J113" s="1265">
        <v>0</v>
      </c>
      <c r="K113" s="1264">
        <v>0</v>
      </c>
      <c r="L113" s="299">
        <v>0</v>
      </c>
      <c r="M113" s="1266">
        <v>0</v>
      </c>
    </row>
    <row r="114" spans="1:13">
      <c r="A114" s="1249" t="s">
        <v>931</v>
      </c>
      <c r="B114" s="1281"/>
      <c r="C114" s="849"/>
      <c r="D114" s="1274">
        <v>0</v>
      </c>
      <c r="E114" s="1274">
        <v>0</v>
      </c>
      <c r="F114" s="1275">
        <v>0</v>
      </c>
      <c r="G114" s="1276">
        <v>0</v>
      </c>
      <c r="H114" s="1274">
        <v>0</v>
      </c>
      <c r="I114" s="1274">
        <v>0</v>
      </c>
      <c r="J114" s="1275">
        <v>0</v>
      </c>
      <c r="K114" s="1276">
        <v>0</v>
      </c>
      <c r="L114" s="1274">
        <v>0</v>
      </c>
      <c r="M114" s="1277">
        <v>0</v>
      </c>
    </row>
    <row r="115" spans="1:13">
      <c r="A115" s="1262" t="s">
        <v>326</v>
      </c>
      <c r="B115" s="109"/>
      <c r="D115" s="441"/>
      <c r="E115" s="441"/>
      <c r="F115" s="1278"/>
      <c r="G115" s="659"/>
      <c r="H115" s="93"/>
      <c r="I115" s="93"/>
      <c r="J115" s="1278"/>
      <c r="K115" s="659"/>
      <c r="L115" s="93"/>
      <c r="M115" s="1279"/>
    </row>
    <row r="116" spans="1:13">
      <c r="A116" s="62" t="s">
        <v>932</v>
      </c>
      <c r="B116" s="1283"/>
      <c r="D116" s="1284">
        <v>0.70877035645598174</v>
      </c>
      <c r="E116" s="1284">
        <v>0.83738208022036575</v>
      </c>
      <c r="F116" s="1285">
        <v>1.8527046747342819</v>
      </c>
      <c r="G116" s="1286">
        <v>1.2084409570708912</v>
      </c>
      <c r="H116" s="1284">
        <v>0.97336783181999831</v>
      </c>
      <c r="I116" s="1284">
        <v>0</v>
      </c>
      <c r="J116" s="1285">
        <v>-0.38022605172821689</v>
      </c>
      <c r="K116" s="1286">
        <v>0.48884432438927572</v>
      </c>
      <c r="L116" s="1284">
        <v>0.5649277074936615</v>
      </c>
      <c r="M116" s="1287">
        <v>0.67620139605387808</v>
      </c>
    </row>
    <row r="117" spans="1:13">
      <c r="A117" s="1249" t="s">
        <v>933</v>
      </c>
      <c r="B117" s="1292"/>
      <c r="C117" s="849"/>
      <c r="D117" s="1293">
        <v>-0.27884050766358542</v>
      </c>
      <c r="E117" s="1293">
        <v>-4.0282752181251569</v>
      </c>
      <c r="F117" s="1294">
        <v>5.9544280354923131</v>
      </c>
      <c r="G117" s="1295">
        <v>27.553960013605316</v>
      </c>
      <c r="H117" s="1293">
        <v>5.1700855412803115</v>
      </c>
      <c r="I117" s="1293">
        <v>5.6755636334149733</v>
      </c>
      <c r="J117" s="1294">
        <v>5.3824325523413457</v>
      </c>
      <c r="K117" s="1295">
        <v>4.4738443969202271</v>
      </c>
      <c r="L117" s="1293">
        <v>2.0166545348342568</v>
      </c>
      <c r="M117" s="1296">
        <v>3.2837839487386282</v>
      </c>
    </row>
    <row r="118" spans="1:13">
      <c r="A118" s="1262" t="s">
        <v>40</v>
      </c>
      <c r="B118" s="109"/>
      <c r="D118" s="441"/>
      <c r="E118" s="441"/>
      <c r="F118" s="1278"/>
      <c r="G118" s="659"/>
      <c r="H118" s="93"/>
      <c r="I118" s="93"/>
      <c r="J118" s="1278"/>
      <c r="K118" s="659"/>
      <c r="L118" s="93"/>
      <c r="M118" s="1279"/>
    </row>
    <row r="119" spans="1:13">
      <c r="A119" s="1297" t="s">
        <v>721</v>
      </c>
      <c r="B119" s="1283"/>
      <c r="D119" s="1230">
        <v>0</v>
      </c>
      <c r="E119" s="1230">
        <v>9.9247324463880085E-3</v>
      </c>
      <c r="F119" s="1272">
        <v>1.090853934969563E-2</v>
      </c>
      <c r="G119" s="1216">
        <v>1.011934038881989E-2</v>
      </c>
      <c r="H119" s="1230">
        <v>7.0182852458126305E-2</v>
      </c>
      <c r="I119" s="1230">
        <v>0</v>
      </c>
      <c r="J119" s="1272">
        <v>0</v>
      </c>
      <c r="K119" s="1216">
        <v>9.0253927779832179E-3</v>
      </c>
      <c r="L119" s="1230">
        <v>1.009103365791943E-2</v>
      </c>
      <c r="M119" s="1273">
        <v>9.0997579327506614E-3</v>
      </c>
    </row>
    <row r="120" spans="1:13">
      <c r="A120" s="1297" t="s">
        <v>934</v>
      </c>
      <c r="B120" s="109"/>
      <c r="D120" s="813"/>
      <c r="E120" s="441"/>
      <c r="F120" s="1278"/>
      <c r="G120" s="659"/>
      <c r="H120" s="93"/>
      <c r="I120" s="93"/>
      <c r="J120" s="1278"/>
      <c r="K120" s="1222">
        <v>0</v>
      </c>
      <c r="L120" s="93"/>
      <c r="M120" s="1279"/>
    </row>
    <row r="121" spans="1:13">
      <c r="A121" s="1297" t="s">
        <v>935</v>
      </c>
      <c r="B121" s="1283"/>
      <c r="D121" s="1230">
        <v>3.8148874860107256E-2</v>
      </c>
      <c r="E121" s="1230">
        <v>1.2895871345213283E-2</v>
      </c>
      <c r="F121" s="1272">
        <v>1.739299643082054E-2</v>
      </c>
      <c r="G121" s="1216">
        <v>0.18099367654957327</v>
      </c>
      <c r="H121" s="1230">
        <v>5.0927745649726507E-3</v>
      </c>
      <c r="I121" s="1230">
        <v>8.2111722791180213E-3</v>
      </c>
      <c r="J121" s="1272">
        <v>8.2111722791180213E-3</v>
      </c>
      <c r="K121" s="1216">
        <v>3.3498965242742929E-2</v>
      </c>
      <c r="L121" s="1230">
        <v>4.620579283182679E-2</v>
      </c>
      <c r="M121" s="1273">
        <v>4.3347477947036167E-2</v>
      </c>
    </row>
    <row r="122" spans="1:13">
      <c r="A122" s="1298" t="s">
        <v>936</v>
      </c>
      <c r="B122" s="1281"/>
      <c r="C122" s="849"/>
      <c r="D122" s="1274">
        <v>0</v>
      </c>
      <c r="E122" s="1274">
        <v>0</v>
      </c>
      <c r="F122" s="1275">
        <v>0</v>
      </c>
      <c r="G122" s="1276">
        <v>0</v>
      </c>
      <c r="H122" s="1274">
        <v>0</v>
      </c>
      <c r="I122" s="1274">
        <v>0</v>
      </c>
      <c r="J122" s="1275">
        <v>0</v>
      </c>
      <c r="K122" s="1276">
        <v>0</v>
      </c>
      <c r="L122" s="1274">
        <v>0</v>
      </c>
      <c r="M122" s="1277">
        <v>0</v>
      </c>
    </row>
    <row r="123" spans="1:13">
      <c r="A123" s="1262" t="s">
        <v>354</v>
      </c>
      <c r="B123" s="109"/>
      <c r="D123" s="441"/>
      <c r="E123" s="441"/>
      <c r="F123" s="1278"/>
      <c r="G123" s="659"/>
      <c r="H123" s="93"/>
      <c r="I123" s="93"/>
      <c r="J123" s="1278"/>
      <c r="K123" s="659"/>
      <c r="L123" s="93"/>
      <c r="M123" s="811"/>
    </row>
    <row r="124" spans="1:13">
      <c r="A124" s="1249" t="s">
        <v>31</v>
      </c>
      <c r="B124" s="1299"/>
      <c r="C124" s="849"/>
      <c r="D124" s="1293">
        <v>0</v>
      </c>
      <c r="E124" s="1293">
        <v>7001454</v>
      </c>
      <c r="F124" s="1294">
        <v>2519835</v>
      </c>
      <c r="G124" s="1295">
        <v>1360400</v>
      </c>
      <c r="H124" s="1293">
        <v>8018286.2000000048</v>
      </c>
      <c r="I124" s="1293">
        <v>9072380.5500000045</v>
      </c>
      <c r="J124" s="1294">
        <v>-1344218.8130000001</v>
      </c>
      <c r="K124" s="1295">
        <v>10512360.671220005</v>
      </c>
      <c r="L124" s="1293">
        <v>11929101.4976632</v>
      </c>
      <c r="M124" s="1296">
        <v>20131470.891584583</v>
      </c>
    </row>
    <row r="125" spans="1:13">
      <c r="A125" s="1262" t="s">
        <v>937</v>
      </c>
      <c r="B125" s="109"/>
      <c r="D125" s="441"/>
      <c r="E125" s="441"/>
      <c r="F125" s="1278"/>
      <c r="G125" s="659"/>
      <c r="H125" s="93"/>
      <c r="I125" s="93"/>
      <c r="J125" s="811"/>
      <c r="K125" s="813"/>
      <c r="L125" s="93"/>
      <c r="M125" s="1279"/>
    </row>
    <row r="126" spans="1:13">
      <c r="A126" s="62" t="s">
        <v>938</v>
      </c>
      <c r="B126" s="1300"/>
      <c r="D126" s="1230">
        <v>0</v>
      </c>
      <c r="E126" s="1230">
        <v>0</v>
      </c>
      <c r="F126" s="1272">
        <v>0</v>
      </c>
      <c r="G126" s="1216">
        <v>0</v>
      </c>
      <c r="H126" s="1230">
        <v>0</v>
      </c>
      <c r="I126" s="1230">
        <v>0</v>
      </c>
      <c r="J126" s="1273"/>
      <c r="K126" s="1301">
        <v>0</v>
      </c>
      <c r="L126" s="1230">
        <v>0</v>
      </c>
      <c r="M126" s="1273">
        <v>0</v>
      </c>
    </row>
    <row r="127" spans="1:13" ht="25.5">
      <c r="A127" s="1302" t="s">
        <v>939</v>
      </c>
      <c r="B127" s="1283"/>
      <c r="D127" s="1230">
        <v>0</v>
      </c>
      <c r="E127" s="1230">
        <v>0</v>
      </c>
      <c r="F127" s="1273">
        <v>0</v>
      </c>
      <c r="G127" s="1301">
        <v>0</v>
      </c>
      <c r="H127" s="1230">
        <v>0</v>
      </c>
      <c r="I127" s="1230">
        <v>0</v>
      </c>
      <c r="J127" s="1273"/>
      <c r="K127" s="1301">
        <v>0</v>
      </c>
      <c r="L127" s="1230">
        <v>0</v>
      </c>
      <c r="M127" s="1230">
        <v>0</v>
      </c>
    </row>
    <row r="128" spans="1:13">
      <c r="A128" s="1302"/>
      <c r="B128" s="1283"/>
      <c r="D128" s="1301"/>
      <c r="E128" s="1230"/>
      <c r="F128" s="1277"/>
      <c r="G128" s="1301"/>
      <c r="H128" s="1230"/>
      <c r="I128" s="1230"/>
      <c r="J128" s="1273"/>
      <c r="K128" s="1301"/>
      <c r="L128" s="1230"/>
      <c r="M128" s="1273"/>
    </row>
    <row r="129" spans="1:13" ht="13.5">
      <c r="A129" s="1303" t="s">
        <v>940</v>
      </c>
      <c r="B129" s="1304"/>
      <c r="C129" s="1305"/>
      <c r="D129" s="1306"/>
      <c r="E129" s="1307"/>
      <c r="F129" s="1308"/>
      <c r="G129" s="1309"/>
      <c r="H129" s="1310"/>
      <c r="I129" s="1310"/>
      <c r="J129" s="1308"/>
      <c r="K129" s="1309"/>
      <c r="L129" s="1310"/>
      <c r="M129" s="1308"/>
    </row>
    <row r="130" spans="1:13" ht="13.5">
      <c r="A130" s="1311" t="s">
        <v>903</v>
      </c>
      <c r="B130" s="1312"/>
      <c r="C130" s="1313"/>
      <c r="D130" s="1314">
        <v>27160977.57</v>
      </c>
      <c r="E130" s="1314">
        <v>69978558.301141277</v>
      </c>
      <c r="F130" s="1315">
        <v>53367043.982112944</v>
      </c>
      <c r="G130" s="1314">
        <v>50316615</v>
      </c>
      <c r="H130" s="1314">
        <v>51005190</v>
      </c>
      <c r="I130" s="1314">
        <v>41845907</v>
      </c>
      <c r="J130" s="1315">
        <v>41845907</v>
      </c>
      <c r="K130" s="1314">
        <v>54348143.553599998</v>
      </c>
      <c r="L130" s="1314">
        <v>56425882.347903997</v>
      </c>
      <c r="M130" s="1315">
        <v>75848471.060466379</v>
      </c>
    </row>
    <row r="131" spans="1:13" ht="13.5">
      <c r="A131" s="1311" t="s">
        <v>904</v>
      </c>
      <c r="B131" s="1312"/>
      <c r="C131" s="1313"/>
      <c r="D131" s="1314">
        <v>25927033.329999998</v>
      </c>
      <c r="E131" s="1314">
        <v>50572229.866582453</v>
      </c>
      <c r="F131" s="1315">
        <v>42245367.146627761</v>
      </c>
      <c r="G131" s="1314">
        <v>50316675</v>
      </c>
      <c r="H131" s="1314">
        <v>49089155</v>
      </c>
      <c r="I131" s="1314">
        <v>41755670</v>
      </c>
      <c r="J131" s="1315">
        <v>41755670</v>
      </c>
      <c r="K131" s="1314">
        <v>69912607.241125479</v>
      </c>
      <c r="L131" s="1314">
        <v>53543070</v>
      </c>
      <c r="M131" s="1315">
        <v>57189025</v>
      </c>
    </row>
    <row r="132" spans="1:13" ht="13.5">
      <c r="A132" s="1311" t="s">
        <v>941</v>
      </c>
      <c r="B132" s="1312"/>
      <c r="C132" s="1313"/>
      <c r="D132" s="1314">
        <v>1233944.2400000021</v>
      </c>
      <c r="E132" s="1314">
        <v>19406328.434558824</v>
      </c>
      <c r="F132" s="1315">
        <v>11121676.835485183</v>
      </c>
      <c r="G132" s="1314">
        <v>-60</v>
      </c>
      <c r="H132" s="1314">
        <v>1916035</v>
      </c>
      <c r="I132" s="1314">
        <v>90237</v>
      </c>
      <c r="J132" s="1315">
        <v>90237</v>
      </c>
      <c r="K132" s="1314">
        <v>-15564463.687525481</v>
      </c>
      <c r="L132" s="1314">
        <v>2882812.3479039967</v>
      </c>
      <c r="M132" s="1315">
        <v>18659446.060466379</v>
      </c>
    </row>
    <row r="133" spans="1:13" ht="13.5">
      <c r="A133" s="1311" t="s">
        <v>942</v>
      </c>
      <c r="B133" s="1312"/>
      <c r="C133" s="1313"/>
      <c r="D133" s="1314">
        <v>1233944.2400000021</v>
      </c>
      <c r="E133" s="1314">
        <v>26407782.434558824</v>
      </c>
      <c r="F133" s="1315">
        <v>13641511.835485183</v>
      </c>
      <c r="G133" s="1314">
        <v>1360340</v>
      </c>
      <c r="H133" s="1314">
        <v>9934321.2000000048</v>
      </c>
      <c r="I133" s="1314">
        <v>9162617.5500000045</v>
      </c>
      <c r="J133" s="1315">
        <v>-1253981.8130000001</v>
      </c>
      <c r="K133" s="1314">
        <v>-5052103.0163054764</v>
      </c>
      <c r="L133" s="1314">
        <v>14811913.845567197</v>
      </c>
      <c r="M133" s="1315">
        <v>38790916.952050962</v>
      </c>
    </row>
    <row r="134" spans="1:13" ht="13.5">
      <c r="A134" s="1316" t="s">
        <v>943</v>
      </c>
      <c r="B134" s="1312"/>
      <c r="C134" s="1313"/>
      <c r="D134" s="1317">
        <v>1</v>
      </c>
      <c r="E134" s="1317">
        <v>1</v>
      </c>
      <c r="F134" s="1318">
        <v>1</v>
      </c>
      <c r="G134" s="1317">
        <v>1</v>
      </c>
      <c r="H134" s="1317">
        <v>1</v>
      </c>
      <c r="I134" s="1317">
        <v>1</v>
      </c>
      <c r="J134" s="1318">
        <v>0</v>
      </c>
      <c r="K134" s="1317">
        <v>0</v>
      </c>
      <c r="L134" s="1317">
        <v>1</v>
      </c>
      <c r="M134" s="1318">
        <v>1</v>
      </c>
    </row>
    <row r="135" spans="1:13" s="1324" customFormat="1" ht="13.5">
      <c r="A135" s="1319" t="s">
        <v>944</v>
      </c>
      <c r="B135" s="1320"/>
      <c r="C135" s="1321"/>
      <c r="D135" s="1322" t="s">
        <v>945</v>
      </c>
      <c r="E135" s="1322" t="s">
        <v>945</v>
      </c>
      <c r="F135" s="1323" t="s">
        <v>945</v>
      </c>
      <c r="G135" s="1322" t="s">
        <v>945</v>
      </c>
      <c r="H135" s="1322" t="s">
        <v>945</v>
      </c>
      <c r="I135" s="1322" t="s">
        <v>945</v>
      </c>
      <c r="J135" s="1323" t="s">
        <v>946</v>
      </c>
      <c r="K135" s="1322" t="s">
        <v>946</v>
      </c>
      <c r="L135" s="1322" t="s">
        <v>945</v>
      </c>
      <c r="M135" s="1323" t="s">
        <v>945</v>
      </c>
    </row>
    <row r="136" spans="1:13" ht="13.5">
      <c r="A136" s="1325"/>
      <c r="B136" s="1326"/>
      <c r="C136" s="1327"/>
      <c r="D136" s="1328"/>
      <c r="E136" s="1329"/>
      <c r="F136" s="1330"/>
      <c r="G136" s="1331"/>
      <c r="H136" s="1332"/>
      <c r="I136" s="1332"/>
      <c r="J136" s="1330"/>
      <c r="K136" s="1331"/>
      <c r="L136" s="1332"/>
      <c r="M136" s="1330"/>
    </row>
  </sheetData>
  <mergeCells count="5">
    <mergeCell ref="A2:A3"/>
    <mergeCell ref="B2:B3"/>
    <mergeCell ref="C2:C3"/>
    <mergeCell ref="G2:J2"/>
    <mergeCell ref="K2:M2"/>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L85"/>
  <sheetViews>
    <sheetView topLeftCell="A43" workbookViewId="0">
      <selection activeCell="D87" sqref="D87"/>
    </sheetView>
  </sheetViews>
  <sheetFormatPr defaultRowHeight="12.75"/>
  <cols>
    <col min="1" max="1" width="30.7109375" style="2" customWidth="1"/>
    <col min="2" max="2" width="0" style="249" hidden="1" customWidth="1"/>
    <col min="3" max="16384" width="9.140625" style="2"/>
  </cols>
  <sheetData>
    <row r="1" spans="1:11" ht="13.5">
      <c r="A1" s="166" t="s">
        <v>947</v>
      </c>
      <c r="B1" s="166"/>
      <c r="C1" s="166"/>
      <c r="D1" s="166"/>
      <c r="E1" s="166"/>
      <c r="F1" s="166"/>
      <c r="G1" s="166"/>
      <c r="H1" s="166"/>
      <c r="I1" s="166"/>
      <c r="J1" s="166"/>
      <c r="K1" s="166"/>
    </row>
    <row r="2" spans="1:11">
      <c r="A2" s="2221" t="s">
        <v>1</v>
      </c>
      <c r="B2" s="2203" t="s">
        <v>72</v>
      </c>
      <c r="C2" s="859" t="s">
        <v>2</v>
      </c>
      <c r="D2" s="5" t="s">
        <v>3</v>
      </c>
      <c r="E2" s="6" t="s">
        <v>4</v>
      </c>
      <c r="F2" s="2176" t="s">
        <v>5</v>
      </c>
      <c r="G2" s="2177"/>
      <c r="H2" s="2181"/>
      <c r="I2" s="2178" t="s">
        <v>6</v>
      </c>
      <c r="J2" s="2179"/>
      <c r="K2" s="2180"/>
    </row>
    <row r="3" spans="1:11" ht="25.5">
      <c r="A3" s="2222"/>
      <c r="B3" s="2204"/>
      <c r="C3" s="763" t="s">
        <v>8</v>
      </c>
      <c r="D3" s="760" t="s">
        <v>8</v>
      </c>
      <c r="E3" s="761" t="s">
        <v>8</v>
      </c>
      <c r="F3" s="762" t="s">
        <v>9</v>
      </c>
      <c r="G3" s="760" t="s">
        <v>10</v>
      </c>
      <c r="H3" s="761" t="s">
        <v>11</v>
      </c>
      <c r="I3" s="762" t="s">
        <v>13</v>
      </c>
      <c r="J3" s="760" t="s">
        <v>14</v>
      </c>
      <c r="K3" s="761" t="s">
        <v>15</v>
      </c>
    </row>
    <row r="4" spans="1:11">
      <c r="A4" s="170"/>
      <c r="B4" s="2209"/>
      <c r="C4" s="767"/>
      <c r="D4" s="764"/>
      <c r="E4" s="765"/>
      <c r="F4" s="766"/>
      <c r="G4" s="764"/>
      <c r="H4" s="765"/>
      <c r="I4" s="766"/>
      <c r="J4" s="764"/>
      <c r="K4" s="765"/>
    </row>
    <row r="5" spans="1:11">
      <c r="A5" s="484" t="s">
        <v>948</v>
      </c>
      <c r="B5" s="1333">
        <v>1</v>
      </c>
      <c r="C5" s="1334"/>
      <c r="D5" s="1334"/>
      <c r="E5" s="409"/>
      <c r="F5" s="783"/>
      <c r="G5" s="1335"/>
      <c r="H5" s="1336"/>
      <c r="I5" s="1337"/>
      <c r="J5" s="1335"/>
      <c r="K5" s="1338"/>
    </row>
    <row r="6" spans="1:11">
      <c r="A6" s="493" t="s">
        <v>949</v>
      </c>
      <c r="B6" s="653"/>
      <c r="C6" s="1339"/>
      <c r="D6" s="1339"/>
      <c r="E6" s="1340"/>
      <c r="F6" s="1341"/>
      <c r="G6" s="1342"/>
      <c r="H6" s="1343"/>
      <c r="I6" s="1344"/>
      <c r="J6" s="1342"/>
      <c r="K6" s="1345"/>
    </row>
    <row r="7" spans="1:11">
      <c r="A7" s="493" t="s">
        <v>950</v>
      </c>
      <c r="B7" s="653"/>
      <c r="C7" s="1346"/>
      <c r="D7" s="1346"/>
      <c r="E7" s="1347"/>
      <c r="F7" s="1348"/>
      <c r="G7" s="1349"/>
      <c r="H7" s="1350"/>
      <c r="I7" s="1351"/>
      <c r="J7" s="1352"/>
      <c r="K7" s="1353"/>
    </row>
    <row r="8" spans="1:11">
      <c r="A8" s="493" t="s">
        <v>951</v>
      </c>
      <c r="B8" s="1354" t="s">
        <v>952</v>
      </c>
      <c r="C8" s="1355"/>
      <c r="D8" s="1355"/>
      <c r="E8" s="1356"/>
      <c r="F8" s="1357"/>
      <c r="G8" s="1358"/>
      <c r="H8" s="1359"/>
      <c r="I8" s="1360"/>
      <c r="J8" s="1352"/>
      <c r="K8" s="1353"/>
    </row>
    <row r="9" spans="1:11">
      <c r="A9" s="493" t="s">
        <v>953</v>
      </c>
      <c r="B9" s="653"/>
      <c r="C9" s="1355"/>
      <c r="D9" s="1355"/>
      <c r="E9" s="1356"/>
      <c r="F9" s="1357"/>
      <c r="G9" s="1361"/>
      <c r="H9" s="1362"/>
      <c r="I9" s="1360"/>
      <c r="J9" s="1363"/>
      <c r="K9" s="1364"/>
    </row>
    <row r="10" spans="1:11">
      <c r="A10" s="493" t="s">
        <v>954</v>
      </c>
      <c r="B10" s="653"/>
      <c r="C10" s="1355"/>
      <c r="D10" s="1355"/>
      <c r="E10" s="1356"/>
      <c r="F10" s="1357"/>
      <c r="G10" s="1355"/>
      <c r="H10" s="1365"/>
      <c r="I10" s="1360"/>
      <c r="J10" s="1355"/>
      <c r="K10" s="1356"/>
    </row>
    <row r="11" spans="1:11">
      <c r="A11" s="493" t="s">
        <v>955</v>
      </c>
      <c r="B11" s="1354">
        <v>3</v>
      </c>
      <c r="C11" s="1366"/>
      <c r="D11" s="1367"/>
      <c r="E11" s="1368"/>
      <c r="F11" s="1369"/>
      <c r="G11" s="1366"/>
      <c r="H11" s="1370"/>
      <c r="I11" s="1371"/>
      <c r="J11" s="1366"/>
      <c r="K11" s="1372"/>
    </row>
    <row r="12" spans="1:11">
      <c r="A12" s="598" t="s">
        <v>956</v>
      </c>
      <c r="B12" s="1180">
        <v>3</v>
      </c>
      <c r="C12" s="1373"/>
      <c r="D12" s="1374"/>
      <c r="E12" s="1375"/>
      <c r="F12" s="1369"/>
      <c r="G12" s="1373"/>
      <c r="H12" s="1376"/>
      <c r="I12" s="1371"/>
      <c r="J12" s="1373"/>
      <c r="K12" s="1377"/>
    </row>
    <row r="13" spans="1:11">
      <c r="A13" s="598" t="s">
        <v>957</v>
      </c>
      <c r="B13" s="1180">
        <v>3</v>
      </c>
      <c r="C13" s="1373"/>
      <c r="D13" s="1374"/>
      <c r="E13" s="1375"/>
      <c r="F13" s="1369"/>
      <c r="G13" s="1373"/>
      <c r="H13" s="1376"/>
      <c r="I13" s="1371"/>
      <c r="J13" s="1373"/>
      <c r="K13" s="1377"/>
    </row>
    <row r="14" spans="1:11">
      <c r="A14" s="598" t="s">
        <v>958</v>
      </c>
      <c r="B14" s="1180">
        <v>3</v>
      </c>
      <c r="C14" s="1373"/>
      <c r="D14" s="1374"/>
      <c r="E14" s="1375"/>
      <c r="F14" s="1369"/>
      <c r="G14" s="1373"/>
      <c r="H14" s="1376"/>
      <c r="I14" s="1371"/>
      <c r="J14" s="1373"/>
      <c r="K14" s="1377"/>
    </row>
    <row r="15" spans="1:11">
      <c r="A15" s="598" t="s">
        <v>959</v>
      </c>
      <c r="B15" s="1378">
        <v>4</v>
      </c>
      <c r="C15" s="1373"/>
      <c r="D15" s="1374"/>
      <c r="E15" s="1375"/>
      <c r="F15" s="1369"/>
      <c r="G15" s="1373"/>
      <c r="H15" s="1376"/>
      <c r="I15" s="1371"/>
      <c r="J15" s="1373"/>
      <c r="K15" s="1377"/>
    </row>
    <row r="16" spans="1:11">
      <c r="A16" s="493" t="s">
        <v>960</v>
      </c>
      <c r="B16" s="653"/>
      <c r="C16" s="1355"/>
      <c r="D16" s="1355"/>
      <c r="E16" s="1356"/>
      <c r="F16" s="1357"/>
      <c r="G16" s="1361"/>
      <c r="H16" s="1362"/>
      <c r="I16" s="1360"/>
      <c r="J16" s="1363"/>
      <c r="K16" s="1364"/>
    </row>
    <row r="17" spans="1:11">
      <c r="A17" s="493" t="s">
        <v>961</v>
      </c>
      <c r="B17" s="653"/>
      <c r="C17" s="1373"/>
      <c r="D17" s="1374"/>
      <c r="E17" s="1375"/>
      <c r="F17" s="1369"/>
      <c r="G17" s="1361"/>
      <c r="H17" s="1362"/>
      <c r="I17" s="1371"/>
      <c r="J17" s="1379"/>
      <c r="K17" s="1380"/>
    </row>
    <row r="18" spans="1:11">
      <c r="A18" s="493" t="s">
        <v>962</v>
      </c>
      <c r="B18" s="1354">
        <v>5</v>
      </c>
      <c r="C18" s="1374"/>
      <c r="D18" s="1374"/>
      <c r="E18" s="1375"/>
      <c r="F18" s="1369"/>
      <c r="G18" s="1374"/>
      <c r="H18" s="1381"/>
      <c r="I18" s="1371"/>
      <c r="J18" s="1373"/>
      <c r="K18" s="1377"/>
    </row>
    <row r="19" spans="1:11">
      <c r="A19" s="493" t="s">
        <v>963</v>
      </c>
      <c r="B19" s="1354">
        <v>5</v>
      </c>
      <c r="C19" s="1374"/>
      <c r="D19" s="1374"/>
      <c r="E19" s="1375"/>
      <c r="F19" s="1369"/>
      <c r="G19" s="1374"/>
      <c r="H19" s="1381"/>
      <c r="I19" s="1371"/>
      <c r="J19" s="1373"/>
      <c r="K19" s="1377"/>
    </row>
    <row r="20" spans="1:11">
      <c r="A20" s="493" t="s">
        <v>964</v>
      </c>
      <c r="B20" s="1354"/>
      <c r="C20" s="1374"/>
      <c r="D20" s="1374"/>
      <c r="E20" s="1375"/>
      <c r="F20" s="1369"/>
      <c r="G20" s="1374"/>
      <c r="H20" s="1381"/>
      <c r="I20" s="1371"/>
      <c r="J20" s="1373"/>
      <c r="K20" s="1377"/>
    </row>
    <row r="21" spans="1:11">
      <c r="A21" s="493" t="s">
        <v>965</v>
      </c>
      <c r="B21" s="653"/>
      <c r="C21" s="1373"/>
      <c r="D21" s="1374"/>
      <c r="E21" s="1375"/>
      <c r="F21" s="1369"/>
      <c r="G21" s="1374"/>
      <c r="H21" s="1381"/>
      <c r="I21" s="1371"/>
      <c r="J21" s="1373"/>
      <c r="K21" s="1377"/>
    </row>
    <row r="22" spans="1:11">
      <c r="A22" s="493" t="s">
        <v>966</v>
      </c>
      <c r="B22" s="653"/>
      <c r="C22" s="1373"/>
      <c r="D22" s="1374"/>
      <c r="E22" s="1375"/>
      <c r="F22" s="1369"/>
      <c r="G22" s="1373"/>
      <c r="H22" s="1376"/>
      <c r="I22" s="1371"/>
      <c r="J22" s="1373"/>
      <c r="K22" s="1377"/>
    </row>
    <row r="23" spans="1:11">
      <c r="A23" s="493" t="s">
        <v>967</v>
      </c>
      <c r="B23" s="653"/>
      <c r="C23" s="1373"/>
      <c r="D23" s="1374"/>
      <c r="E23" s="1375"/>
      <c r="F23" s="1369"/>
      <c r="G23" s="1373"/>
      <c r="H23" s="1376"/>
      <c r="I23" s="1371"/>
      <c r="J23" s="1373"/>
      <c r="K23" s="1377"/>
    </row>
    <row r="24" spans="1:11">
      <c r="A24" s="493" t="s">
        <v>968</v>
      </c>
      <c r="B24" s="653"/>
      <c r="C24" s="1373"/>
      <c r="D24" s="1374"/>
      <c r="E24" s="1375"/>
      <c r="F24" s="1369"/>
      <c r="G24" s="1373"/>
      <c r="H24" s="1376"/>
      <c r="I24" s="1371"/>
      <c r="J24" s="1373"/>
      <c r="K24" s="1377"/>
    </row>
    <row r="25" spans="1:11">
      <c r="A25" s="493" t="s">
        <v>969</v>
      </c>
      <c r="B25" s="653">
        <v>8</v>
      </c>
      <c r="C25" s="1373"/>
      <c r="D25" s="1374"/>
      <c r="E25" s="1375"/>
      <c r="F25" s="1369"/>
      <c r="G25" s="1373"/>
      <c r="H25" s="1376"/>
      <c r="I25" s="1371"/>
      <c r="J25" s="1373"/>
      <c r="K25" s="1377"/>
    </row>
    <row r="26" spans="1:11">
      <c r="A26" s="493" t="s">
        <v>970</v>
      </c>
      <c r="B26" s="653">
        <v>8</v>
      </c>
      <c r="C26" s="1373"/>
      <c r="D26" s="1374"/>
      <c r="E26" s="1375"/>
      <c r="F26" s="1369"/>
      <c r="G26" s="1373"/>
      <c r="H26" s="1376"/>
      <c r="I26" s="1371"/>
      <c r="J26" s="1373"/>
      <c r="K26" s="1377"/>
    </row>
    <row r="27" spans="1:11">
      <c r="A27" s="493" t="s">
        <v>971</v>
      </c>
      <c r="B27" s="653"/>
      <c r="C27" s="1374"/>
      <c r="D27" s="1374"/>
      <c r="E27" s="1375"/>
      <c r="F27" s="1369"/>
      <c r="G27" s="1374"/>
      <c r="H27" s="1381"/>
      <c r="I27" s="1371"/>
      <c r="J27" s="1373"/>
      <c r="K27" s="1377"/>
    </row>
    <row r="28" spans="1:11">
      <c r="A28" s="493" t="s">
        <v>972</v>
      </c>
      <c r="B28" s="1354">
        <v>5</v>
      </c>
      <c r="C28" s="1382"/>
      <c r="D28" s="1382"/>
      <c r="E28" s="1383"/>
      <c r="F28" s="1384"/>
      <c r="G28" s="1382"/>
      <c r="H28" s="1385"/>
      <c r="I28" s="1386"/>
      <c r="J28" s="1387"/>
      <c r="K28" s="1388"/>
    </row>
    <row r="29" spans="1:11">
      <c r="A29" s="493" t="s">
        <v>973</v>
      </c>
      <c r="B29" s="1354"/>
      <c r="C29" s="1382"/>
      <c r="D29" s="1382"/>
      <c r="E29" s="1383"/>
      <c r="F29" s="1384"/>
      <c r="G29" s="1382"/>
      <c r="H29" s="1385"/>
      <c r="I29" s="1386"/>
      <c r="J29" s="1387"/>
      <c r="K29" s="1388"/>
    </row>
    <row r="30" spans="1:11">
      <c r="A30" s="484" t="s">
        <v>974</v>
      </c>
      <c r="B30" s="1354"/>
      <c r="C30" s="1389"/>
      <c r="D30" s="1389"/>
      <c r="E30" s="1390"/>
      <c r="F30" s="1391"/>
      <c r="G30" s="1389"/>
      <c r="H30" s="1392"/>
      <c r="I30" s="1393"/>
      <c r="J30" s="125"/>
      <c r="K30" s="390"/>
    </row>
    <row r="31" spans="1:11">
      <c r="A31" s="493" t="s">
        <v>975</v>
      </c>
      <c r="B31" s="1354"/>
      <c r="C31" s="1382"/>
      <c r="D31" s="1382"/>
      <c r="E31" s="1383"/>
      <c r="F31" s="1384"/>
      <c r="G31" s="1382"/>
      <c r="H31" s="1385"/>
      <c r="I31" s="1386"/>
      <c r="J31" s="1387"/>
      <c r="K31" s="1388"/>
    </row>
    <row r="32" spans="1:11">
      <c r="A32" s="493" t="s">
        <v>976</v>
      </c>
      <c r="B32" s="1354"/>
      <c r="C32" s="1382"/>
      <c r="D32" s="1382"/>
      <c r="E32" s="1383"/>
      <c r="F32" s="1384"/>
      <c r="G32" s="1382"/>
      <c r="H32" s="1385"/>
      <c r="I32" s="1386"/>
      <c r="J32" s="1387"/>
      <c r="K32" s="1388"/>
    </row>
    <row r="33" spans="1:11">
      <c r="A33" s="493" t="s">
        <v>977</v>
      </c>
      <c r="B33" s="1354"/>
      <c r="C33" s="1382"/>
      <c r="D33" s="1382"/>
      <c r="E33" s="1383"/>
      <c r="F33" s="1384"/>
      <c r="G33" s="1382"/>
      <c r="H33" s="1385"/>
      <c r="I33" s="1386"/>
      <c r="J33" s="1387"/>
      <c r="K33" s="1388"/>
    </row>
    <row r="34" spans="1:11">
      <c r="A34" s="493" t="s">
        <v>978</v>
      </c>
      <c r="B34" s="1354"/>
      <c r="C34" s="1382"/>
      <c r="D34" s="1382"/>
      <c r="E34" s="1383"/>
      <c r="F34" s="1384"/>
      <c r="G34" s="1382"/>
      <c r="H34" s="1385"/>
      <c r="I34" s="1386"/>
      <c r="J34" s="1387"/>
      <c r="K34" s="1388"/>
    </row>
    <row r="35" spans="1:11">
      <c r="A35" s="493" t="s">
        <v>979</v>
      </c>
      <c r="B35" s="1354"/>
      <c r="C35" s="1382"/>
      <c r="D35" s="1382"/>
      <c r="E35" s="1383"/>
      <c r="F35" s="1384"/>
      <c r="G35" s="1382"/>
      <c r="H35" s="1385"/>
      <c r="I35" s="1386"/>
      <c r="J35" s="1387"/>
      <c r="K35" s="1388"/>
    </row>
    <row r="36" spans="1:11">
      <c r="A36" s="493" t="s">
        <v>980</v>
      </c>
      <c r="B36" s="1354"/>
      <c r="C36" s="1382"/>
      <c r="D36" s="1382"/>
      <c r="E36" s="1383"/>
      <c r="F36" s="1384"/>
      <c r="G36" s="1382"/>
      <c r="H36" s="1385"/>
      <c r="I36" s="1386"/>
      <c r="J36" s="1387"/>
      <c r="K36" s="1388"/>
    </row>
    <row r="37" spans="1:11">
      <c r="A37" s="120" t="s">
        <v>981</v>
      </c>
      <c r="B37" s="1354"/>
      <c r="C37" s="1394">
        <v>0</v>
      </c>
      <c r="D37" s="1394">
        <v>0</v>
      </c>
      <c r="E37" s="1395">
        <v>0</v>
      </c>
      <c r="F37" s="1396">
        <v>0</v>
      </c>
      <c r="G37" s="1394">
        <v>0</v>
      </c>
      <c r="H37" s="1397">
        <v>0</v>
      </c>
      <c r="I37" s="1398">
        <v>0</v>
      </c>
      <c r="J37" s="1399">
        <v>0</v>
      </c>
      <c r="K37" s="1400">
        <v>0</v>
      </c>
    </row>
    <row r="38" spans="1:11">
      <c r="A38" s="493" t="s">
        <v>982</v>
      </c>
      <c r="B38" s="1354">
        <v>5</v>
      </c>
      <c r="C38" s="1387"/>
      <c r="D38" s="1387"/>
      <c r="E38" s="1388"/>
      <c r="F38" s="1401"/>
      <c r="G38" s="1387"/>
      <c r="H38" s="1402"/>
      <c r="I38" s="1386"/>
      <c r="J38" s="1387"/>
      <c r="K38" s="1388"/>
    </row>
    <row r="39" spans="1:11">
      <c r="A39" s="493" t="s">
        <v>983</v>
      </c>
      <c r="B39" s="1354">
        <v>5</v>
      </c>
      <c r="C39" s="1387"/>
      <c r="D39" s="1387"/>
      <c r="E39" s="1388"/>
      <c r="F39" s="1401"/>
      <c r="G39" s="1387"/>
      <c r="H39" s="1402"/>
      <c r="I39" s="1403"/>
      <c r="J39" s="1387"/>
      <c r="K39" s="1388"/>
    </row>
    <row r="40" spans="1:11">
      <c r="A40" s="598" t="s">
        <v>984</v>
      </c>
      <c r="B40" s="1354">
        <v>5</v>
      </c>
      <c r="C40" s="1387"/>
      <c r="D40" s="1387"/>
      <c r="E40" s="1388"/>
      <c r="F40" s="1401"/>
      <c r="G40" s="1387"/>
      <c r="H40" s="1402"/>
      <c r="I40" s="1386"/>
      <c r="J40" s="1387"/>
      <c r="K40" s="1388"/>
    </row>
    <row r="41" spans="1:11">
      <c r="A41" s="598" t="s">
        <v>985</v>
      </c>
      <c r="B41" s="1354">
        <v>5</v>
      </c>
      <c r="C41" s="1387"/>
      <c r="D41" s="1382"/>
      <c r="E41" s="1388"/>
      <c r="F41" s="1401"/>
      <c r="G41" s="1382"/>
      <c r="H41" s="1385"/>
      <c r="I41" s="1386"/>
      <c r="J41" s="1387"/>
      <c r="K41" s="1388"/>
    </row>
    <row r="42" spans="1:11" ht="6" customHeight="1">
      <c r="A42" s="156"/>
      <c r="B42" s="1354"/>
      <c r="C42" s="772"/>
      <c r="D42" s="1404"/>
      <c r="E42" s="1405"/>
      <c r="F42" s="1406"/>
      <c r="G42" s="1404"/>
      <c r="H42" s="1407"/>
      <c r="I42" s="1408"/>
      <c r="J42" s="772"/>
      <c r="K42" s="773"/>
    </row>
    <row r="43" spans="1:11">
      <c r="A43" s="1409" t="s">
        <v>986</v>
      </c>
      <c r="B43" s="1410"/>
      <c r="C43" s="1411"/>
      <c r="D43" s="1411"/>
      <c r="E43" s="1412"/>
      <c r="F43" s="1413"/>
      <c r="G43" s="1411"/>
      <c r="H43" s="1414"/>
      <c r="I43" s="1415"/>
      <c r="J43" s="1411"/>
      <c r="K43" s="1412"/>
    </row>
    <row r="44" spans="1:11" ht="25.5">
      <c r="A44" s="959" t="s">
        <v>987</v>
      </c>
      <c r="B44" s="653"/>
      <c r="C44" s="1355"/>
      <c r="D44" s="1355"/>
      <c r="E44" s="1356"/>
      <c r="F44" s="1355"/>
      <c r="G44" s="1416"/>
      <c r="H44" s="1417"/>
      <c r="I44" s="1355"/>
      <c r="J44" s="1416"/>
      <c r="K44" s="1418"/>
    </row>
    <row r="45" spans="1:11">
      <c r="A45" s="493" t="s">
        <v>988</v>
      </c>
      <c r="B45" s="653">
        <v>5</v>
      </c>
      <c r="C45" s="1355"/>
      <c r="D45" s="1355"/>
      <c r="E45" s="1356"/>
      <c r="F45" s="1355"/>
      <c r="G45" s="1419"/>
      <c r="H45" s="1420"/>
      <c r="I45" s="1355"/>
      <c r="J45" s="1419"/>
      <c r="K45" s="1421"/>
    </row>
    <row r="46" spans="1:11">
      <c r="A46" s="493" t="s">
        <v>989</v>
      </c>
      <c r="B46" s="653"/>
      <c r="C46" s="1355"/>
      <c r="D46" s="1355"/>
      <c r="E46" s="1356"/>
      <c r="F46" s="1357"/>
      <c r="G46" s="1355"/>
      <c r="H46" s="1365"/>
      <c r="I46" s="1360"/>
      <c r="J46" s="1355"/>
      <c r="K46" s="1356"/>
    </row>
    <row r="47" spans="1:11">
      <c r="A47" s="493" t="s">
        <v>990</v>
      </c>
      <c r="B47" s="653"/>
      <c r="C47" s="1355"/>
      <c r="D47" s="1355"/>
      <c r="E47" s="1356"/>
      <c r="F47" s="1357"/>
      <c r="G47" s="1419"/>
      <c r="H47" s="1420"/>
      <c r="I47" s="1360"/>
      <c r="J47" s="1419"/>
      <c r="K47" s="1421"/>
    </row>
    <row r="48" spans="1:11">
      <c r="A48" s="493" t="s">
        <v>991</v>
      </c>
      <c r="B48" s="653"/>
      <c r="C48" s="1355"/>
      <c r="D48" s="1355"/>
      <c r="E48" s="1356"/>
      <c r="F48" s="1357"/>
      <c r="G48" s="1355"/>
      <c r="H48" s="1365"/>
      <c r="I48" s="1360"/>
      <c r="J48" s="1355"/>
      <c r="K48" s="1356"/>
    </row>
    <row r="49" spans="1:12">
      <c r="A49" s="493" t="s">
        <v>992</v>
      </c>
      <c r="B49" s="653"/>
      <c r="C49" s="1355"/>
      <c r="D49" s="1355"/>
      <c r="E49" s="1356"/>
      <c r="F49" s="1357"/>
      <c r="G49" s="1419"/>
      <c r="H49" s="1420"/>
      <c r="I49" s="1360"/>
      <c r="J49" s="1419"/>
      <c r="K49" s="1421"/>
    </row>
    <row r="50" spans="1:12">
      <c r="A50" s="493" t="s">
        <v>993</v>
      </c>
      <c r="B50" s="653"/>
      <c r="C50" s="195"/>
      <c r="D50" s="195"/>
      <c r="E50" s="387"/>
      <c r="F50" s="388"/>
      <c r="G50" s="1419"/>
      <c r="H50" s="1420"/>
      <c r="I50" s="389"/>
      <c r="J50" s="1419"/>
      <c r="K50" s="1421"/>
    </row>
    <row r="51" spans="1:12">
      <c r="A51" s="493" t="s">
        <v>994</v>
      </c>
      <c r="B51" s="653"/>
      <c r="C51" s="1422"/>
      <c r="D51" s="1422"/>
      <c r="E51" s="1423"/>
      <c r="F51" s="1424"/>
      <c r="G51" s="1419"/>
      <c r="H51" s="1420"/>
      <c r="I51" s="1425"/>
      <c r="J51" s="1419"/>
      <c r="K51" s="1421"/>
    </row>
    <row r="52" spans="1:12" ht="4.5" customHeight="1">
      <c r="A52" s="92"/>
      <c r="B52" s="653"/>
      <c r="C52" s="125"/>
      <c r="D52" s="125"/>
      <c r="E52" s="390"/>
      <c r="F52" s="1426"/>
      <c r="G52" s="1419"/>
      <c r="H52" s="1420"/>
      <c r="I52" s="775"/>
      <c r="J52" s="1419"/>
      <c r="K52" s="1421"/>
    </row>
    <row r="53" spans="1:12">
      <c r="A53" s="484" t="s">
        <v>995</v>
      </c>
      <c r="B53" s="653"/>
      <c r="C53" s="125"/>
      <c r="D53" s="125"/>
      <c r="E53" s="390"/>
      <c r="F53" s="1426"/>
      <c r="G53" s="1419"/>
      <c r="H53" s="1420"/>
      <c r="I53" s="129"/>
      <c r="J53" s="1419"/>
      <c r="K53" s="1421"/>
    </row>
    <row r="54" spans="1:12">
      <c r="A54" s="598" t="s">
        <v>996</v>
      </c>
      <c r="B54" s="1354">
        <v>6</v>
      </c>
      <c r="C54" s="195"/>
      <c r="D54" s="195"/>
      <c r="E54" s="387"/>
      <c r="F54" s="388"/>
      <c r="G54" s="195"/>
      <c r="H54" s="198"/>
      <c r="I54" s="389"/>
      <c r="J54" s="195"/>
      <c r="K54" s="387"/>
      <c r="L54" s="24"/>
    </row>
    <row r="55" spans="1:12">
      <c r="A55" s="598" t="s">
        <v>997</v>
      </c>
      <c r="B55" s="1354">
        <v>6</v>
      </c>
      <c r="C55" s="195"/>
      <c r="D55" s="195"/>
      <c r="E55" s="387"/>
      <c r="F55" s="388"/>
      <c r="G55" s="195"/>
      <c r="H55" s="198"/>
      <c r="I55" s="389"/>
      <c r="J55" s="195"/>
      <c r="K55" s="387"/>
      <c r="L55" s="24"/>
    </row>
    <row r="56" spans="1:12">
      <c r="A56" s="493" t="s">
        <v>998</v>
      </c>
      <c r="B56" s="1354"/>
      <c r="C56" s="1427"/>
      <c r="D56" s="1427"/>
      <c r="E56" s="1428"/>
      <c r="F56" s="1429"/>
      <c r="G56" s="1427"/>
      <c r="H56" s="1430"/>
      <c r="I56" s="1431"/>
      <c r="J56" s="1422"/>
      <c r="K56" s="1423"/>
    </row>
    <row r="57" spans="1:12">
      <c r="A57" s="493" t="s">
        <v>999</v>
      </c>
      <c r="B57" s="1354">
        <v>7</v>
      </c>
      <c r="C57" s="1432"/>
      <c r="D57" s="1432"/>
      <c r="E57" s="1433"/>
      <c r="F57" s="1434"/>
      <c r="G57" s="1432"/>
      <c r="H57" s="1435"/>
      <c r="I57" s="1436"/>
      <c r="J57" s="195"/>
      <c r="K57" s="387"/>
    </row>
    <row r="58" spans="1:12">
      <c r="A58" s="493" t="s">
        <v>1000</v>
      </c>
      <c r="B58" s="1354"/>
      <c r="C58" s="1437"/>
      <c r="D58" s="1437"/>
      <c r="E58" s="1438"/>
      <c r="F58" s="1439"/>
      <c r="G58" s="1437"/>
      <c r="H58" s="1440"/>
      <c r="I58" s="1441"/>
      <c r="J58" s="200"/>
      <c r="K58" s="1442"/>
    </row>
    <row r="59" spans="1:12">
      <c r="A59" s="493" t="s">
        <v>1001</v>
      </c>
      <c r="B59" s="1354"/>
      <c r="C59" s="1432"/>
      <c r="D59" s="1432"/>
      <c r="E59" s="1433"/>
      <c r="F59" s="1434"/>
      <c r="G59" s="1432"/>
      <c r="H59" s="1435"/>
      <c r="I59" s="1436"/>
      <c r="J59" s="195"/>
      <c r="K59" s="387"/>
    </row>
    <row r="60" spans="1:12">
      <c r="A60" s="493" t="s">
        <v>1002</v>
      </c>
      <c r="B60" s="1354"/>
      <c r="C60" s="1432"/>
      <c r="D60" s="1432"/>
      <c r="E60" s="1433"/>
      <c r="F60" s="1434"/>
      <c r="G60" s="1432"/>
      <c r="H60" s="1435"/>
      <c r="I60" s="1436"/>
      <c r="J60" s="195"/>
      <c r="K60" s="387"/>
    </row>
    <row r="61" spans="1:12">
      <c r="A61" s="493" t="s">
        <v>1003</v>
      </c>
      <c r="B61" s="1354"/>
      <c r="C61" s="1432"/>
      <c r="D61" s="1432"/>
      <c r="E61" s="1433"/>
      <c r="F61" s="1434"/>
      <c r="G61" s="1432"/>
      <c r="H61" s="1435"/>
      <c r="I61" s="1436"/>
      <c r="J61" s="195"/>
      <c r="K61" s="387"/>
    </row>
    <row r="62" spans="1:12">
      <c r="A62" s="493" t="s">
        <v>1004</v>
      </c>
      <c r="B62" s="1354"/>
      <c r="C62" s="1443"/>
      <c r="D62" s="1443"/>
      <c r="E62" s="1444"/>
      <c r="F62" s="1445"/>
      <c r="G62" s="1443"/>
      <c r="H62" s="1446"/>
      <c r="I62" s="1447"/>
      <c r="J62" s="722"/>
      <c r="K62" s="723"/>
    </row>
    <row r="63" spans="1:12">
      <c r="A63" s="120" t="s">
        <v>1005</v>
      </c>
      <c r="B63" s="1354"/>
      <c r="C63" s="660">
        <v>0</v>
      </c>
      <c r="D63" s="660">
        <v>0</v>
      </c>
      <c r="E63" s="603">
        <v>0</v>
      </c>
      <c r="F63" s="661">
        <v>0</v>
      </c>
      <c r="G63" s="660">
        <v>0</v>
      </c>
      <c r="H63" s="1448">
        <v>0</v>
      </c>
      <c r="I63" s="662">
        <v>0</v>
      </c>
      <c r="J63" s="660">
        <v>0</v>
      </c>
      <c r="K63" s="603">
        <v>0</v>
      </c>
    </row>
    <row r="64" spans="1:12" ht="5.25" customHeight="1">
      <c r="A64" s="130"/>
      <c r="B64" s="1449"/>
      <c r="C64" s="134"/>
      <c r="D64" s="134"/>
      <c r="E64" s="135"/>
      <c r="F64" s="133"/>
      <c r="G64" s="1450"/>
      <c r="H64" s="1451"/>
      <c r="I64" s="136"/>
      <c r="J64" s="134"/>
      <c r="K64" s="135"/>
    </row>
    <row r="65" spans="1:11" s="325" customFormat="1" hidden="1">
      <c r="A65" s="320" t="s">
        <v>98</v>
      </c>
      <c r="B65" s="421"/>
      <c r="C65" s="425"/>
      <c r="D65" s="425"/>
      <c r="E65" s="425"/>
      <c r="F65" s="425"/>
      <c r="G65" s="425"/>
      <c r="H65" s="425"/>
      <c r="I65" s="425"/>
      <c r="J65" s="425"/>
      <c r="K65" s="425"/>
    </row>
    <row r="66" spans="1:11" s="325" customFormat="1" hidden="1">
      <c r="A66" s="241" t="s">
        <v>1006</v>
      </c>
      <c r="B66" s="871"/>
      <c r="C66" s="871"/>
      <c r="D66" s="871"/>
      <c r="E66" s="871"/>
      <c r="F66" s="871"/>
      <c r="G66" s="871"/>
      <c r="H66" s="871"/>
      <c r="I66" s="871"/>
      <c r="J66" s="871"/>
      <c r="K66" s="871"/>
    </row>
    <row r="67" spans="1:11" s="325" customFormat="1" hidden="1">
      <c r="A67" s="238" t="s">
        <v>1007</v>
      </c>
      <c r="B67" s="871"/>
      <c r="C67" s="871"/>
      <c r="D67" s="871"/>
      <c r="E67" s="871"/>
      <c r="F67" s="871"/>
      <c r="G67" s="871"/>
      <c r="H67" s="871"/>
      <c r="I67" s="871"/>
      <c r="J67" s="871"/>
      <c r="K67" s="871"/>
    </row>
    <row r="68" spans="1:11" s="325" customFormat="1" hidden="1">
      <c r="A68" s="238" t="s">
        <v>1008</v>
      </c>
      <c r="B68" s="871"/>
      <c r="C68" s="871"/>
      <c r="D68" s="871"/>
      <c r="E68" s="1452"/>
      <c r="F68" s="1452"/>
      <c r="G68" s="871"/>
      <c r="H68" s="871"/>
      <c r="I68" s="871"/>
      <c r="J68" s="871"/>
      <c r="K68" s="871"/>
    </row>
    <row r="69" spans="1:11" s="325" customFormat="1" hidden="1">
      <c r="A69" s="238" t="s">
        <v>1009</v>
      </c>
      <c r="B69" s="871"/>
      <c r="C69" s="871"/>
      <c r="D69" s="871"/>
      <c r="E69" s="1452"/>
      <c r="F69" s="1452"/>
      <c r="G69" s="871"/>
      <c r="H69" s="871"/>
      <c r="I69" s="871"/>
      <c r="J69" s="871"/>
      <c r="K69" s="871"/>
    </row>
    <row r="70" spans="1:11" s="325" customFormat="1" hidden="1">
      <c r="A70" s="241" t="s">
        <v>1010</v>
      </c>
      <c r="B70" s="871"/>
      <c r="C70" s="871"/>
      <c r="D70" s="871"/>
      <c r="E70" s="1452"/>
      <c r="F70" s="1452"/>
      <c r="G70" s="871"/>
      <c r="H70" s="871"/>
      <c r="I70" s="871"/>
      <c r="J70" s="871"/>
      <c r="K70" s="871"/>
    </row>
    <row r="71" spans="1:11" s="325" customFormat="1" hidden="1">
      <c r="A71" s="241" t="s">
        <v>1011</v>
      </c>
      <c r="B71" s="871"/>
      <c r="C71" s="871"/>
      <c r="D71" s="871"/>
      <c r="E71" s="1452"/>
      <c r="F71" s="1452"/>
      <c r="G71" s="871"/>
      <c r="H71" s="871"/>
      <c r="I71" s="871"/>
      <c r="J71" s="871"/>
      <c r="K71" s="871"/>
    </row>
    <row r="72" spans="1:11" s="325" customFormat="1" hidden="1">
      <c r="A72" s="241" t="s">
        <v>1012</v>
      </c>
      <c r="B72" s="871"/>
      <c r="C72" s="871"/>
      <c r="D72" s="871"/>
      <c r="E72" s="1452"/>
      <c r="F72" s="1452"/>
      <c r="G72" s="871"/>
      <c r="H72" s="871"/>
      <c r="I72" s="871"/>
      <c r="J72" s="871"/>
      <c r="K72" s="871"/>
    </row>
    <row r="73" spans="1:11" hidden="1">
      <c r="A73" s="241" t="s">
        <v>1013</v>
      </c>
      <c r="B73" s="62"/>
      <c r="C73" s="62"/>
      <c r="D73" s="62"/>
      <c r="E73" s="143"/>
      <c r="F73" s="143"/>
      <c r="G73" s="62"/>
      <c r="H73" s="62"/>
      <c r="I73" s="62"/>
      <c r="J73" s="62"/>
      <c r="K73" s="62"/>
    </row>
    <row r="74" spans="1:11" hidden="1">
      <c r="A74" s="62"/>
      <c r="B74" s="62"/>
      <c r="C74" s="62"/>
      <c r="D74" s="62"/>
      <c r="E74" s="143"/>
      <c r="F74" s="143"/>
      <c r="G74" s="62"/>
      <c r="H74" s="62"/>
      <c r="I74" s="62"/>
      <c r="J74" s="62"/>
      <c r="K74" s="62"/>
    </row>
    <row r="75" spans="1:11" hidden="1">
      <c r="A75" s="62"/>
      <c r="B75" s="242"/>
      <c r="C75" s="243"/>
      <c r="D75" s="243"/>
      <c r="E75" s="244"/>
      <c r="F75" s="244"/>
      <c r="G75" s="244"/>
      <c r="H75" s="244"/>
      <c r="I75" s="244"/>
      <c r="J75" s="244"/>
      <c r="K75" s="244"/>
    </row>
    <row r="76" spans="1:11" hidden="1">
      <c r="A76" s="62"/>
      <c r="B76" s="242"/>
      <c r="C76" s="243"/>
      <c r="D76" s="243"/>
      <c r="E76" s="244"/>
      <c r="F76" s="244"/>
      <c r="G76" s="244"/>
      <c r="H76" s="244"/>
      <c r="I76" s="244"/>
      <c r="J76" s="244"/>
      <c r="K76" s="244"/>
    </row>
    <row r="77" spans="1:11" hidden="1">
      <c r="A77" s="62"/>
      <c r="B77" s="242"/>
      <c r="C77" s="243"/>
      <c r="D77" s="243"/>
      <c r="E77" s="244"/>
      <c r="F77" s="244"/>
      <c r="G77" s="244"/>
      <c r="H77" s="244"/>
      <c r="I77" s="244"/>
      <c r="J77" s="244"/>
      <c r="K77" s="244"/>
    </row>
    <row r="78" spans="1:11" hidden="1">
      <c r="A78" s="62"/>
      <c r="B78" s="242"/>
      <c r="C78" s="243"/>
      <c r="D78" s="243"/>
      <c r="E78" s="244"/>
      <c r="F78" s="244"/>
      <c r="G78" s="244"/>
      <c r="H78" s="244"/>
      <c r="I78" s="244"/>
      <c r="J78" s="244"/>
      <c r="K78" s="244"/>
    </row>
    <row r="79" spans="1:11" hidden="1">
      <c r="A79" s="62"/>
      <c r="B79" s="242"/>
      <c r="C79" s="62"/>
      <c r="D79" s="62"/>
      <c r="E79" s="62"/>
      <c r="F79" s="62"/>
      <c r="G79" s="62"/>
    </row>
    <row r="80" spans="1:11" hidden="1">
      <c r="A80" s="62"/>
      <c r="B80" s="62"/>
      <c r="C80" s="62"/>
      <c r="D80" s="62"/>
      <c r="E80" s="62"/>
      <c r="F80" s="62"/>
      <c r="G80" s="62"/>
    </row>
    <row r="81" spans="1:7" hidden="1">
      <c r="A81" s="62"/>
      <c r="B81" s="62"/>
      <c r="C81" s="62"/>
      <c r="D81" s="62"/>
      <c r="E81" s="62"/>
      <c r="F81" s="62"/>
      <c r="G81" s="62"/>
    </row>
    <row r="82" spans="1:7" hidden="1">
      <c r="A82" s="62"/>
      <c r="B82" s="62"/>
      <c r="C82" s="62"/>
      <c r="D82" s="62"/>
      <c r="E82" s="62"/>
      <c r="F82" s="62"/>
      <c r="G82" s="62"/>
    </row>
    <row r="83" spans="1:7" hidden="1">
      <c r="A83" s="62"/>
      <c r="B83" s="242"/>
      <c r="C83" s="62"/>
      <c r="D83" s="62"/>
      <c r="E83" s="62"/>
      <c r="F83" s="62"/>
      <c r="G83" s="62"/>
    </row>
    <row r="84" spans="1:7" hidden="1"/>
    <row r="85" spans="1:7" hidden="1"/>
  </sheetData>
  <mergeCells count="4">
    <mergeCell ref="A2:A3"/>
    <mergeCell ref="B2:B4"/>
    <mergeCell ref="F2:H2"/>
    <mergeCell ref="I2:K2"/>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S117"/>
  <sheetViews>
    <sheetView topLeftCell="A49" workbookViewId="0">
      <selection activeCell="A49" sqref="A49"/>
    </sheetView>
  </sheetViews>
  <sheetFormatPr defaultRowHeight="12.75"/>
  <cols>
    <col min="1" max="1" width="30.28515625" style="2" customWidth="1"/>
    <col min="2" max="2" width="0" style="1490" hidden="1" customWidth="1"/>
    <col min="3" max="16384" width="9.140625" style="2"/>
  </cols>
  <sheetData>
    <row r="1" spans="1:18" ht="13.5">
      <c r="A1" s="166" t="s">
        <v>1014</v>
      </c>
      <c r="B1" s="1453"/>
      <c r="C1" s="166"/>
      <c r="D1" s="166"/>
      <c r="E1" s="166"/>
      <c r="F1" s="166"/>
      <c r="G1" s="166"/>
      <c r="H1" s="166"/>
      <c r="I1" s="166"/>
      <c r="J1" s="166"/>
      <c r="K1" s="166"/>
      <c r="L1" s="166"/>
      <c r="M1" s="166"/>
      <c r="N1" s="166"/>
      <c r="O1" s="166"/>
      <c r="P1" s="166"/>
      <c r="Q1" s="166"/>
      <c r="R1" s="166"/>
    </row>
    <row r="2" spans="1:18" ht="38.25">
      <c r="A2" s="1454" t="s">
        <v>1</v>
      </c>
      <c r="B2" s="1455" t="s">
        <v>72</v>
      </c>
      <c r="C2" s="1025" t="s">
        <v>1015</v>
      </c>
      <c r="D2" s="1025" t="s">
        <v>1016</v>
      </c>
      <c r="E2" s="1025" t="s">
        <v>1017</v>
      </c>
      <c r="F2" s="1025" t="s">
        <v>1018</v>
      </c>
      <c r="G2" s="1025" t="s">
        <v>1019</v>
      </c>
      <c r="H2" s="1025" t="s">
        <v>1020</v>
      </c>
      <c r="I2" s="1025" t="s">
        <v>1021</v>
      </c>
      <c r="J2" s="1025" t="s">
        <v>1022</v>
      </c>
      <c r="K2" s="1025" t="s">
        <v>1023</v>
      </c>
      <c r="L2" s="1025" t="s">
        <v>1024</v>
      </c>
      <c r="M2" s="1025" t="s">
        <v>1025</v>
      </c>
      <c r="N2" s="1025" t="s">
        <v>1026</v>
      </c>
      <c r="O2" s="1025" t="s">
        <v>1027</v>
      </c>
      <c r="P2" s="1025" t="s">
        <v>1028</v>
      </c>
      <c r="Q2" s="1025" t="s">
        <v>1029</v>
      </c>
      <c r="R2" s="1456" t="s">
        <v>1030</v>
      </c>
    </row>
    <row r="3" spans="1:18">
      <c r="A3" s="172" t="s">
        <v>13</v>
      </c>
      <c r="B3" s="173"/>
      <c r="C3" s="1457"/>
      <c r="D3" s="1457"/>
      <c r="E3" s="1457"/>
      <c r="F3" s="1457"/>
      <c r="G3" s="1457"/>
      <c r="H3" s="1457"/>
      <c r="I3" s="1457"/>
      <c r="J3" s="1457"/>
      <c r="K3" s="1457"/>
      <c r="L3" s="1457"/>
      <c r="M3" s="1457"/>
      <c r="N3" s="1457"/>
      <c r="O3" s="1457"/>
      <c r="P3" s="1457"/>
      <c r="Q3" s="1457"/>
      <c r="R3" s="1458"/>
    </row>
    <row r="4" spans="1:18">
      <c r="A4" s="172" t="s">
        <v>948</v>
      </c>
      <c r="B4" s="173"/>
      <c r="C4" s="1457"/>
      <c r="D4" s="1457"/>
      <c r="E4" s="1457"/>
      <c r="F4" s="1457"/>
      <c r="G4" s="1457"/>
      <c r="H4" s="1457"/>
      <c r="I4" s="1457"/>
      <c r="J4" s="1457"/>
      <c r="K4" s="1457"/>
      <c r="L4" s="1457"/>
      <c r="M4" s="1457"/>
      <c r="N4" s="1457"/>
      <c r="O4" s="1457"/>
      <c r="P4" s="1457"/>
      <c r="Q4" s="1457"/>
      <c r="R4" s="1458"/>
    </row>
    <row r="5" spans="1:18">
      <c r="A5" s="433" t="s">
        <v>962</v>
      </c>
      <c r="B5" s="173"/>
      <c r="C5" s="1459"/>
      <c r="D5" s="1459"/>
      <c r="E5" s="1459"/>
      <c r="F5" s="1459"/>
      <c r="G5" s="1459"/>
      <c r="H5" s="1459"/>
      <c r="I5" s="1459"/>
      <c r="J5" s="1459"/>
      <c r="K5" s="1459"/>
      <c r="L5" s="1459"/>
      <c r="M5" s="1459"/>
      <c r="N5" s="1459"/>
      <c r="O5" s="1459"/>
      <c r="P5" s="1459"/>
      <c r="Q5" s="1459"/>
      <c r="R5" s="1460"/>
    </row>
    <row r="6" spans="1:18">
      <c r="A6" s="433" t="s">
        <v>1031</v>
      </c>
      <c r="B6" s="173"/>
      <c r="C6" s="1459"/>
      <c r="D6" s="1459"/>
      <c r="E6" s="1459"/>
      <c r="F6" s="1459"/>
      <c r="G6" s="1459"/>
      <c r="H6" s="1459"/>
      <c r="I6" s="1459"/>
      <c r="J6" s="1459"/>
      <c r="K6" s="1459"/>
      <c r="L6" s="1459"/>
      <c r="M6" s="1459"/>
      <c r="N6" s="1459"/>
      <c r="O6" s="1459"/>
      <c r="P6" s="1459"/>
      <c r="Q6" s="1459"/>
      <c r="R6" s="1460"/>
    </row>
    <row r="7" spans="1:18">
      <c r="A7" s="433" t="s">
        <v>964</v>
      </c>
      <c r="B7" s="173"/>
      <c r="C7" s="1459"/>
      <c r="D7" s="1459"/>
      <c r="E7" s="1459"/>
      <c r="F7" s="1459"/>
      <c r="G7" s="1459"/>
      <c r="H7" s="1459"/>
      <c r="I7" s="1459"/>
      <c r="J7" s="1459"/>
      <c r="K7" s="1459"/>
      <c r="L7" s="1459"/>
      <c r="M7" s="1459"/>
      <c r="N7" s="1459"/>
      <c r="O7" s="1459"/>
      <c r="P7" s="1459"/>
      <c r="Q7" s="1459"/>
      <c r="R7" s="1460"/>
    </row>
    <row r="8" spans="1:18">
      <c r="A8" s="433" t="s">
        <v>965</v>
      </c>
      <c r="B8" s="173"/>
      <c r="C8" s="1459"/>
      <c r="D8" s="1459"/>
      <c r="E8" s="1459"/>
      <c r="F8" s="1459"/>
      <c r="G8" s="1459"/>
      <c r="H8" s="1459"/>
      <c r="I8" s="1459"/>
      <c r="J8" s="1459"/>
      <c r="K8" s="1459"/>
      <c r="L8" s="1459"/>
      <c r="M8" s="1459"/>
      <c r="N8" s="1459"/>
      <c r="O8" s="1459"/>
      <c r="P8" s="1459"/>
      <c r="Q8" s="1459"/>
      <c r="R8" s="1460"/>
    </row>
    <row r="9" spans="1:18">
      <c r="A9" s="433" t="s">
        <v>1032</v>
      </c>
      <c r="B9" s="173"/>
      <c r="C9" s="1459"/>
      <c r="D9" s="1459"/>
      <c r="E9" s="1459"/>
      <c r="F9" s="1459"/>
      <c r="G9" s="1459"/>
      <c r="H9" s="1459"/>
      <c r="I9" s="1459"/>
      <c r="J9" s="1459"/>
      <c r="K9" s="1459"/>
      <c r="L9" s="1459"/>
      <c r="M9" s="1459"/>
      <c r="N9" s="1459"/>
      <c r="O9" s="1459"/>
      <c r="P9" s="1459"/>
      <c r="Q9" s="1459"/>
      <c r="R9" s="1460"/>
    </row>
    <row r="10" spans="1:18">
      <c r="A10" s="433" t="s">
        <v>966</v>
      </c>
      <c r="B10" s="173"/>
      <c r="C10" s="1459"/>
      <c r="D10" s="1459"/>
      <c r="E10" s="1459"/>
      <c r="F10" s="1459"/>
      <c r="G10" s="1459"/>
      <c r="H10" s="1459"/>
      <c r="I10" s="1459"/>
      <c r="J10" s="1459"/>
      <c r="K10" s="1459"/>
      <c r="L10" s="1459"/>
      <c r="M10" s="1459"/>
      <c r="N10" s="1459"/>
      <c r="O10" s="1459"/>
      <c r="P10" s="1459"/>
      <c r="Q10" s="1459"/>
      <c r="R10" s="1460"/>
    </row>
    <row r="11" spans="1:18">
      <c r="A11" s="433" t="s">
        <v>1033</v>
      </c>
      <c r="B11" s="173"/>
      <c r="C11" s="1459"/>
      <c r="D11" s="1459"/>
      <c r="E11" s="1459"/>
      <c r="F11" s="1459"/>
      <c r="G11" s="1459"/>
      <c r="H11" s="1459"/>
      <c r="I11" s="1459"/>
      <c r="J11" s="1459"/>
      <c r="K11" s="1459"/>
      <c r="L11" s="1459"/>
      <c r="M11" s="1459"/>
      <c r="N11" s="1459"/>
      <c r="O11" s="1459"/>
      <c r="P11" s="1459"/>
      <c r="Q11" s="1459"/>
      <c r="R11" s="1460"/>
    </row>
    <row r="12" spans="1:18">
      <c r="A12" s="433" t="s">
        <v>1034</v>
      </c>
      <c r="B12" s="173"/>
      <c r="C12" s="1459"/>
      <c r="D12" s="1459"/>
      <c r="E12" s="1459"/>
      <c r="F12" s="1459"/>
      <c r="G12" s="1459"/>
      <c r="H12" s="1459"/>
      <c r="I12" s="1459"/>
      <c r="J12" s="1459"/>
      <c r="K12" s="1459"/>
      <c r="L12" s="1459"/>
      <c r="M12" s="1459"/>
      <c r="N12" s="1459"/>
      <c r="O12" s="1459"/>
      <c r="P12" s="1459"/>
      <c r="Q12" s="1459"/>
      <c r="R12" s="1460"/>
    </row>
    <row r="13" spans="1:18">
      <c r="A13" s="433" t="s">
        <v>1035</v>
      </c>
      <c r="B13" s="173"/>
      <c r="C13" s="1459"/>
      <c r="D13" s="1459"/>
      <c r="E13" s="1459"/>
      <c r="F13" s="1459"/>
      <c r="G13" s="1459"/>
      <c r="H13" s="1459"/>
      <c r="I13" s="1459"/>
      <c r="J13" s="1459"/>
      <c r="K13" s="1459"/>
      <c r="L13" s="1459"/>
      <c r="M13" s="1459"/>
      <c r="N13" s="1459"/>
      <c r="O13" s="1459"/>
      <c r="P13" s="1459"/>
      <c r="Q13" s="1459"/>
      <c r="R13" s="1460"/>
    </row>
    <row r="14" spans="1:18">
      <c r="A14" s="433" t="s">
        <v>969</v>
      </c>
      <c r="B14" s="173">
        <v>5</v>
      </c>
      <c r="C14" s="1459"/>
      <c r="D14" s="1459"/>
      <c r="E14" s="1459"/>
      <c r="F14" s="1459"/>
      <c r="G14" s="1459"/>
      <c r="H14" s="1459"/>
      <c r="I14" s="1459"/>
      <c r="J14" s="1459"/>
      <c r="K14" s="1459"/>
      <c r="L14" s="1459"/>
      <c r="M14" s="1459"/>
      <c r="N14" s="1459"/>
      <c r="O14" s="1459"/>
      <c r="P14" s="1459"/>
      <c r="Q14" s="1459"/>
      <c r="R14" s="1460"/>
    </row>
    <row r="15" spans="1:18">
      <c r="A15" s="433" t="s">
        <v>970</v>
      </c>
      <c r="B15" s="173">
        <v>5</v>
      </c>
      <c r="C15" s="1459"/>
      <c r="D15" s="1459"/>
      <c r="E15" s="1459"/>
      <c r="F15" s="1459"/>
      <c r="G15" s="1459"/>
      <c r="H15" s="1459"/>
      <c r="I15" s="1459"/>
      <c r="J15" s="1459"/>
      <c r="K15" s="1459"/>
      <c r="L15" s="1459"/>
      <c r="M15" s="1459"/>
      <c r="N15" s="1459"/>
      <c r="O15" s="1459"/>
      <c r="P15" s="1459"/>
      <c r="Q15" s="1459"/>
      <c r="R15" s="1460"/>
    </row>
    <row r="16" spans="1:18">
      <c r="A16" s="439" t="s">
        <v>1036</v>
      </c>
      <c r="B16" s="610"/>
      <c r="C16" s="736"/>
      <c r="D16" s="736"/>
      <c r="E16" s="736"/>
      <c r="F16" s="736"/>
      <c r="G16" s="736"/>
      <c r="H16" s="736"/>
      <c r="I16" s="772"/>
      <c r="J16" s="736"/>
      <c r="K16" s="736"/>
      <c r="L16" s="736"/>
      <c r="M16" s="736"/>
      <c r="N16" s="736"/>
      <c r="O16" s="736"/>
      <c r="P16" s="736"/>
      <c r="Q16" s="736"/>
      <c r="R16" s="1461"/>
    </row>
    <row r="17" spans="1:18">
      <c r="A17" s="433" t="s">
        <v>1037</v>
      </c>
      <c r="B17" s="173"/>
      <c r="C17" s="1355"/>
      <c r="D17" s="1355"/>
      <c r="E17" s="1355"/>
      <c r="F17" s="1355"/>
      <c r="G17" s="1355"/>
      <c r="H17" s="1355"/>
      <c r="I17" s="1355"/>
      <c r="J17" s="1355"/>
      <c r="K17" s="1355"/>
      <c r="L17" s="1355"/>
      <c r="M17" s="1355"/>
      <c r="N17" s="1355"/>
      <c r="O17" s="1355"/>
      <c r="P17" s="1355"/>
      <c r="Q17" s="1355"/>
      <c r="R17" s="1365"/>
    </row>
    <row r="18" spans="1:18">
      <c r="A18" s="433" t="s">
        <v>1038</v>
      </c>
      <c r="B18" s="173"/>
      <c r="C18" s="1355"/>
      <c r="D18" s="1462"/>
      <c r="E18" s="1462"/>
      <c r="F18" s="1462"/>
      <c r="G18" s="1462"/>
      <c r="H18" s="1462"/>
      <c r="I18" s="1462"/>
      <c r="J18" s="1462"/>
      <c r="K18" s="1462"/>
      <c r="L18" s="1462"/>
      <c r="M18" s="1462"/>
      <c r="N18" s="1462"/>
      <c r="O18" s="1462"/>
      <c r="P18" s="1462"/>
      <c r="Q18" s="1462"/>
      <c r="R18" s="1463"/>
    </row>
    <row r="19" spans="1:18">
      <c r="A19" s="433" t="s">
        <v>1039</v>
      </c>
      <c r="B19" s="173"/>
      <c r="C19" s="1355"/>
      <c r="D19" s="1355"/>
      <c r="E19" s="1355"/>
      <c r="F19" s="1355"/>
      <c r="G19" s="1355"/>
      <c r="H19" s="1355"/>
      <c r="I19" s="1355"/>
      <c r="J19" s="1355"/>
      <c r="K19" s="1355"/>
      <c r="L19" s="1355"/>
      <c r="M19" s="1355"/>
      <c r="N19" s="1355"/>
      <c r="O19" s="1355"/>
      <c r="P19" s="1355"/>
      <c r="Q19" s="1355"/>
      <c r="R19" s="1365"/>
    </row>
    <row r="20" spans="1:18">
      <c r="A20" s="433" t="s">
        <v>1040</v>
      </c>
      <c r="B20" s="173"/>
      <c r="C20" s="1355"/>
      <c r="D20" s="1355"/>
      <c r="E20" s="1355"/>
      <c r="F20" s="1355"/>
      <c r="G20" s="1355"/>
      <c r="H20" s="1355"/>
      <c r="I20" s="1355"/>
      <c r="J20" s="1355"/>
      <c r="K20" s="1355"/>
      <c r="L20" s="1355"/>
      <c r="M20" s="1355"/>
      <c r="N20" s="1355"/>
      <c r="O20" s="1355"/>
      <c r="P20" s="1355"/>
      <c r="Q20" s="1355"/>
      <c r="R20" s="1365"/>
    </row>
    <row r="21" spans="1:18">
      <c r="A21" s="433" t="s">
        <v>991</v>
      </c>
      <c r="B21" s="173"/>
      <c r="C21" s="1355"/>
      <c r="D21" s="1355"/>
      <c r="E21" s="1355"/>
      <c r="F21" s="1355"/>
      <c r="G21" s="1355"/>
      <c r="H21" s="1355"/>
      <c r="I21" s="1355"/>
      <c r="J21" s="1355"/>
      <c r="K21" s="1355"/>
      <c r="L21" s="1355"/>
      <c r="M21" s="1355"/>
      <c r="N21" s="1355"/>
      <c r="O21" s="1355"/>
      <c r="P21" s="1355"/>
      <c r="Q21" s="1355"/>
      <c r="R21" s="1365"/>
    </row>
    <row r="22" spans="1:18">
      <c r="A22" s="433" t="s">
        <v>1041</v>
      </c>
      <c r="B22" s="1464"/>
      <c r="C22" s="1355"/>
      <c r="D22" s="1355"/>
      <c r="E22" s="1355"/>
      <c r="F22" s="1355"/>
      <c r="G22" s="1355"/>
      <c r="H22" s="1355"/>
      <c r="I22" s="1355"/>
      <c r="J22" s="1355"/>
      <c r="K22" s="1355"/>
      <c r="L22" s="1355"/>
      <c r="M22" s="1355"/>
      <c r="N22" s="1355"/>
      <c r="O22" s="1355"/>
      <c r="P22" s="1355"/>
      <c r="Q22" s="1355"/>
      <c r="R22" s="1365"/>
    </row>
    <row r="23" spans="1:18">
      <c r="A23" s="433" t="s">
        <v>1042</v>
      </c>
      <c r="B23" s="1464"/>
      <c r="C23" s="1355"/>
      <c r="D23" s="1355"/>
      <c r="E23" s="1355"/>
      <c r="F23" s="1355"/>
      <c r="G23" s="1355"/>
      <c r="H23" s="1355"/>
      <c r="I23" s="1355"/>
      <c r="J23" s="1355"/>
      <c r="K23" s="1355"/>
      <c r="L23" s="1355"/>
      <c r="M23" s="1355"/>
      <c r="N23" s="1355"/>
      <c r="O23" s="1355"/>
      <c r="P23" s="1355"/>
      <c r="Q23" s="1355"/>
      <c r="R23" s="1365"/>
    </row>
    <row r="24" spans="1:18">
      <c r="A24" s="433" t="s">
        <v>1043</v>
      </c>
      <c r="B24" s="1464"/>
      <c r="C24" s="1355"/>
      <c r="D24" s="1355"/>
      <c r="E24" s="1355"/>
      <c r="F24" s="1355"/>
      <c r="G24" s="1355"/>
      <c r="H24" s="1355"/>
      <c r="I24" s="1355"/>
      <c r="J24" s="1355"/>
      <c r="K24" s="1355"/>
      <c r="L24" s="1355"/>
      <c r="M24" s="1355"/>
      <c r="N24" s="1355"/>
      <c r="O24" s="1355"/>
      <c r="P24" s="1355"/>
      <c r="Q24" s="1355"/>
      <c r="R24" s="1365"/>
    </row>
    <row r="25" spans="1:18">
      <c r="A25" s="172" t="s">
        <v>974</v>
      </c>
      <c r="B25" s="173"/>
      <c r="C25" s="1389"/>
      <c r="D25" s="1389"/>
      <c r="E25" s="1389"/>
      <c r="F25" s="1389"/>
      <c r="G25" s="1389"/>
      <c r="H25" s="1389"/>
      <c r="I25" s="1389"/>
      <c r="J25" s="1389"/>
      <c r="K25" s="1389"/>
      <c r="L25" s="1389"/>
      <c r="M25" s="1389"/>
      <c r="N25" s="1389"/>
      <c r="O25" s="1389"/>
      <c r="P25" s="1389"/>
      <c r="Q25" s="1389"/>
      <c r="R25" s="1392"/>
    </row>
    <row r="26" spans="1:18">
      <c r="A26" s="433" t="s">
        <v>975</v>
      </c>
      <c r="B26" s="173"/>
      <c r="C26" s="1382"/>
      <c r="D26" s="1382"/>
      <c r="E26" s="1382"/>
      <c r="F26" s="1382"/>
      <c r="G26" s="1382"/>
      <c r="H26" s="1382"/>
      <c r="I26" s="1382"/>
      <c r="J26" s="1382"/>
      <c r="K26" s="1382"/>
      <c r="L26" s="1382"/>
      <c r="M26" s="1382"/>
      <c r="N26" s="1382"/>
      <c r="O26" s="1382"/>
      <c r="P26" s="1382"/>
      <c r="Q26" s="1382"/>
      <c r="R26" s="1385"/>
    </row>
    <row r="27" spans="1:18">
      <c r="A27" s="433" t="s">
        <v>976</v>
      </c>
      <c r="B27" s="173"/>
      <c r="C27" s="1382"/>
      <c r="D27" s="1382"/>
      <c r="E27" s="1382"/>
      <c r="F27" s="1382"/>
      <c r="G27" s="1382"/>
      <c r="H27" s="1382"/>
      <c r="I27" s="1382"/>
      <c r="J27" s="1382"/>
      <c r="K27" s="1382"/>
      <c r="L27" s="1382"/>
      <c r="M27" s="1382"/>
      <c r="N27" s="1382"/>
      <c r="O27" s="1382"/>
      <c r="P27" s="1382"/>
      <c r="Q27" s="1382"/>
      <c r="R27" s="1385"/>
    </row>
    <row r="28" spans="1:18">
      <c r="A28" s="433" t="s">
        <v>977</v>
      </c>
      <c r="B28" s="173"/>
      <c r="C28" s="1382"/>
      <c r="D28" s="1382"/>
      <c r="E28" s="1382"/>
      <c r="F28" s="1382"/>
      <c r="G28" s="1382"/>
      <c r="H28" s="1382"/>
      <c r="I28" s="1382"/>
      <c r="J28" s="1382"/>
      <c r="K28" s="1382"/>
      <c r="L28" s="1382"/>
      <c r="M28" s="1382"/>
      <c r="N28" s="1382"/>
      <c r="O28" s="1382"/>
      <c r="P28" s="1382"/>
      <c r="Q28" s="1382"/>
      <c r="R28" s="1385"/>
    </row>
    <row r="29" spans="1:18">
      <c r="A29" s="433" t="s">
        <v>978</v>
      </c>
      <c r="B29" s="173"/>
      <c r="C29" s="1382"/>
      <c r="D29" s="1382"/>
      <c r="E29" s="1382"/>
      <c r="F29" s="1382"/>
      <c r="G29" s="1382"/>
      <c r="H29" s="1382"/>
      <c r="I29" s="1382"/>
      <c r="J29" s="1382"/>
      <c r="K29" s="1382"/>
      <c r="L29" s="1382"/>
      <c r="M29" s="1382"/>
      <c r="N29" s="1382"/>
      <c r="O29" s="1382"/>
      <c r="P29" s="1382"/>
      <c r="Q29" s="1382"/>
      <c r="R29" s="1385"/>
    </row>
    <row r="30" spans="1:18">
      <c r="A30" s="433" t="s">
        <v>979</v>
      </c>
      <c r="B30" s="173"/>
      <c r="C30" s="1382"/>
      <c r="D30" s="1382"/>
      <c r="E30" s="1382"/>
      <c r="F30" s="1382"/>
      <c r="G30" s="1382"/>
      <c r="H30" s="1382"/>
      <c r="I30" s="1382"/>
      <c r="J30" s="1382"/>
      <c r="K30" s="1382"/>
      <c r="L30" s="1382"/>
      <c r="M30" s="1382"/>
      <c r="N30" s="1382"/>
      <c r="O30" s="1382"/>
      <c r="P30" s="1382"/>
      <c r="Q30" s="1382"/>
      <c r="R30" s="1385"/>
    </row>
    <row r="31" spans="1:18">
      <c r="A31" s="433" t="s">
        <v>980</v>
      </c>
      <c r="B31" s="1464">
        <v>2</v>
      </c>
      <c r="C31" s="1382"/>
      <c r="D31" s="1382"/>
      <c r="E31" s="1382"/>
      <c r="F31" s="1382"/>
      <c r="G31" s="1382"/>
      <c r="H31" s="1382"/>
      <c r="I31" s="1382"/>
      <c r="J31" s="1382"/>
      <c r="K31" s="1382"/>
      <c r="L31" s="1382"/>
      <c r="M31" s="1382"/>
      <c r="N31" s="1382"/>
      <c r="O31" s="1382"/>
      <c r="P31" s="1382"/>
      <c r="Q31" s="1382"/>
      <c r="R31" s="1385"/>
    </row>
    <row r="32" spans="1:18">
      <c r="A32" s="456" t="s">
        <v>981</v>
      </c>
      <c r="B32" s="173"/>
      <c r="C32" s="1465"/>
      <c r="D32" s="1465"/>
      <c r="E32" s="1465"/>
      <c r="F32" s="1465"/>
      <c r="G32" s="1465"/>
      <c r="H32" s="1465"/>
      <c r="I32" s="1465"/>
      <c r="J32" s="1465"/>
      <c r="K32" s="1465"/>
      <c r="L32" s="1465"/>
      <c r="M32" s="1465"/>
      <c r="N32" s="1465"/>
      <c r="O32" s="1465"/>
      <c r="P32" s="1465"/>
      <c r="Q32" s="1465"/>
      <c r="R32" s="1466"/>
    </row>
    <row r="33" spans="1:19">
      <c r="A33" s="433" t="s">
        <v>982</v>
      </c>
      <c r="B33" s="173">
        <v>6</v>
      </c>
      <c r="C33" s="1387"/>
      <c r="D33" s="1387"/>
      <c r="E33" s="1387"/>
      <c r="F33" s="1387"/>
      <c r="G33" s="1387"/>
      <c r="H33" s="1387"/>
      <c r="I33" s="1387"/>
      <c r="J33" s="1387"/>
      <c r="K33" s="1387"/>
      <c r="L33" s="1387"/>
      <c r="M33" s="1387"/>
      <c r="N33" s="1387"/>
      <c r="O33" s="1387"/>
      <c r="P33" s="1387"/>
      <c r="Q33" s="1387"/>
      <c r="R33" s="1402"/>
    </row>
    <row r="34" spans="1:19">
      <c r="A34" s="433" t="s">
        <v>983</v>
      </c>
      <c r="B34" s="173">
        <v>6</v>
      </c>
      <c r="C34" s="1387"/>
      <c r="D34" s="1387"/>
      <c r="E34" s="1387"/>
      <c r="F34" s="1387"/>
      <c r="G34" s="1387"/>
      <c r="H34" s="1387"/>
      <c r="I34" s="1387"/>
      <c r="J34" s="1387"/>
      <c r="K34" s="1387"/>
      <c r="L34" s="1387"/>
      <c r="M34" s="1387"/>
      <c r="N34" s="1387"/>
      <c r="O34" s="1387"/>
      <c r="P34" s="1387"/>
      <c r="Q34" s="1387"/>
      <c r="R34" s="1402"/>
    </row>
    <row r="35" spans="1:19">
      <c r="A35" s="433" t="s">
        <v>984</v>
      </c>
      <c r="B35" s="173">
        <v>6</v>
      </c>
      <c r="C35" s="1387"/>
      <c r="D35" s="1387"/>
      <c r="E35" s="1387"/>
      <c r="F35" s="1387"/>
      <c r="G35" s="1387"/>
      <c r="H35" s="1387"/>
      <c r="I35" s="1387"/>
      <c r="J35" s="1387"/>
      <c r="K35" s="1387"/>
      <c r="L35" s="1387"/>
      <c r="M35" s="1387"/>
      <c r="N35" s="1387"/>
      <c r="O35" s="1387"/>
      <c r="P35" s="1387"/>
      <c r="Q35" s="1387"/>
      <c r="R35" s="1402"/>
    </row>
    <row r="36" spans="1:19">
      <c r="A36" s="433" t="s">
        <v>985</v>
      </c>
      <c r="B36" s="1467">
        <v>6</v>
      </c>
      <c r="C36" s="1468"/>
      <c r="D36" s="1468"/>
      <c r="E36" s="1468"/>
      <c r="F36" s="1468"/>
      <c r="G36" s="1468"/>
      <c r="H36" s="1468"/>
      <c r="I36" s="1468"/>
      <c r="J36" s="1468"/>
      <c r="K36" s="1468"/>
      <c r="L36" s="1468"/>
      <c r="M36" s="1468"/>
      <c r="N36" s="1468"/>
      <c r="O36" s="1468"/>
      <c r="P36" s="1468"/>
      <c r="Q36" s="1468"/>
      <c r="R36" s="1469"/>
    </row>
    <row r="37" spans="1:19">
      <c r="A37" s="1470" t="s">
        <v>986</v>
      </c>
      <c r="B37" s="1471"/>
      <c r="C37" s="1472"/>
      <c r="D37" s="1472"/>
      <c r="E37" s="1472"/>
      <c r="F37" s="1472"/>
      <c r="G37" s="1472"/>
      <c r="H37" s="1472"/>
      <c r="I37" s="1472"/>
      <c r="J37" s="1472"/>
      <c r="K37" s="1472"/>
      <c r="L37" s="1472"/>
      <c r="M37" s="1472"/>
      <c r="N37" s="1472"/>
      <c r="O37" s="1472"/>
      <c r="P37" s="1472"/>
      <c r="Q37" s="1472"/>
      <c r="R37" s="1473"/>
    </row>
    <row r="38" spans="1:19">
      <c r="A38" s="439" t="s">
        <v>1044</v>
      </c>
      <c r="B38" s="1474">
        <v>3</v>
      </c>
      <c r="C38" s="1475"/>
      <c r="D38" s="1475"/>
      <c r="E38" s="1475"/>
      <c r="F38" s="1475"/>
      <c r="G38" s="1475"/>
      <c r="H38" s="1475"/>
      <c r="I38" s="1475"/>
      <c r="J38" s="1475"/>
      <c r="K38" s="1475"/>
      <c r="L38" s="1475"/>
      <c r="M38" s="1475"/>
      <c r="N38" s="1475"/>
      <c r="O38" s="1475"/>
      <c r="P38" s="1475"/>
      <c r="Q38" s="1475"/>
      <c r="R38" s="1476"/>
      <c r="S38" s="24"/>
    </row>
    <row r="39" spans="1:19">
      <c r="A39" s="439" t="s">
        <v>996</v>
      </c>
      <c r="B39" s="1474"/>
      <c r="C39" s="195"/>
      <c r="D39" s="195"/>
      <c r="E39" s="195"/>
      <c r="F39" s="195"/>
      <c r="G39" s="195"/>
      <c r="H39" s="195"/>
      <c r="I39" s="195"/>
      <c r="J39" s="195"/>
      <c r="K39" s="195"/>
      <c r="L39" s="195"/>
      <c r="M39" s="195"/>
      <c r="N39" s="195"/>
      <c r="O39" s="195"/>
      <c r="P39" s="195"/>
      <c r="Q39" s="195"/>
      <c r="R39" s="198"/>
      <c r="S39" s="1477">
        <v>0</v>
      </c>
    </row>
    <row r="40" spans="1:19">
      <c r="A40" s="439" t="s">
        <v>997</v>
      </c>
      <c r="B40" s="1474"/>
      <c r="C40" s="195"/>
      <c r="D40" s="195"/>
      <c r="E40" s="195"/>
      <c r="F40" s="195"/>
      <c r="G40" s="195"/>
      <c r="H40" s="195"/>
      <c r="I40" s="195"/>
      <c r="J40" s="195"/>
      <c r="K40" s="195"/>
      <c r="L40" s="195"/>
      <c r="M40" s="195"/>
      <c r="N40" s="195"/>
      <c r="O40" s="195"/>
      <c r="P40" s="195"/>
      <c r="Q40" s="195"/>
      <c r="R40" s="198"/>
      <c r="S40" s="1477">
        <v>0</v>
      </c>
    </row>
    <row r="41" spans="1:19">
      <c r="A41" s="439" t="s">
        <v>998</v>
      </c>
      <c r="B41" s="1474">
        <v>4</v>
      </c>
      <c r="C41" s="1427"/>
      <c r="D41" s="1427"/>
      <c r="E41" s="1427"/>
      <c r="F41" s="1427"/>
      <c r="G41" s="1427"/>
      <c r="H41" s="1427"/>
      <c r="I41" s="1427"/>
      <c r="J41" s="1427"/>
      <c r="K41" s="1427"/>
      <c r="L41" s="1427"/>
      <c r="M41" s="1427"/>
      <c r="N41" s="1427"/>
      <c r="O41" s="1427"/>
      <c r="P41" s="1427"/>
      <c r="Q41" s="1427"/>
      <c r="R41" s="1430"/>
    </row>
    <row r="42" spans="1:19">
      <c r="A42" s="439" t="s">
        <v>999</v>
      </c>
      <c r="B42" s="1474"/>
      <c r="C42" s="1478"/>
      <c r="D42" s="1478"/>
      <c r="E42" s="1478"/>
      <c r="F42" s="1478"/>
      <c r="G42" s="1478"/>
      <c r="H42" s="1478"/>
      <c r="I42" s="1478"/>
      <c r="J42" s="1478"/>
      <c r="K42" s="1478"/>
      <c r="L42" s="1478"/>
      <c r="M42" s="1478"/>
      <c r="N42" s="1478"/>
      <c r="O42" s="1478"/>
      <c r="P42" s="1478"/>
      <c r="Q42" s="1478"/>
      <c r="R42" s="1479"/>
      <c r="S42" s="24"/>
    </row>
    <row r="43" spans="1:19">
      <c r="A43" s="439" t="s">
        <v>1000</v>
      </c>
      <c r="B43" s="1474"/>
      <c r="C43" s="1480"/>
      <c r="D43" s="1480"/>
      <c r="E43" s="1480"/>
      <c r="F43" s="1480"/>
      <c r="G43" s="1480"/>
      <c r="H43" s="1480"/>
      <c r="I43" s="1480"/>
      <c r="J43" s="1480"/>
      <c r="K43" s="1480"/>
      <c r="L43" s="1480"/>
      <c r="M43" s="1480"/>
      <c r="N43" s="1480"/>
      <c r="O43" s="1480"/>
      <c r="P43" s="1480"/>
      <c r="Q43" s="1480"/>
      <c r="R43" s="1481"/>
      <c r="S43" s="24"/>
    </row>
    <row r="44" spans="1:19">
      <c r="A44" s="439" t="s">
        <v>1001</v>
      </c>
      <c r="B44" s="1474"/>
      <c r="C44" s="1478"/>
      <c r="D44" s="1478"/>
      <c r="E44" s="1478"/>
      <c r="F44" s="1478"/>
      <c r="G44" s="1478"/>
      <c r="H44" s="1478"/>
      <c r="I44" s="1478"/>
      <c r="J44" s="1478"/>
      <c r="K44" s="1478"/>
      <c r="L44" s="1478"/>
      <c r="M44" s="1478"/>
      <c r="N44" s="1478"/>
      <c r="O44" s="1478"/>
      <c r="P44" s="1478"/>
      <c r="Q44" s="1478"/>
      <c r="R44" s="1479"/>
      <c r="S44" s="24"/>
    </row>
    <row r="45" spans="1:19">
      <c r="A45" s="439" t="s">
        <v>1002</v>
      </c>
      <c r="B45" s="1474"/>
      <c r="C45" s="1478"/>
      <c r="D45" s="1478"/>
      <c r="E45" s="1478"/>
      <c r="F45" s="1478"/>
      <c r="G45" s="1478"/>
      <c r="H45" s="1478"/>
      <c r="I45" s="1478"/>
      <c r="J45" s="1478"/>
      <c r="K45" s="1478"/>
      <c r="L45" s="1478"/>
      <c r="M45" s="1478"/>
      <c r="N45" s="1478"/>
      <c r="O45" s="1478"/>
      <c r="P45" s="1478"/>
      <c r="Q45" s="1478"/>
      <c r="R45" s="1479"/>
      <c r="S45" s="24"/>
    </row>
    <row r="46" spans="1:19">
      <c r="A46" s="439" t="s">
        <v>1003</v>
      </c>
      <c r="B46" s="1474"/>
      <c r="C46" s="1478"/>
      <c r="D46" s="1478"/>
      <c r="E46" s="1478"/>
      <c r="F46" s="1478"/>
      <c r="G46" s="1478"/>
      <c r="H46" s="1478"/>
      <c r="I46" s="1478"/>
      <c r="J46" s="1478"/>
      <c r="K46" s="1478"/>
      <c r="L46" s="1478"/>
      <c r="M46" s="1478"/>
      <c r="N46" s="1478"/>
      <c r="O46" s="1478"/>
      <c r="P46" s="1478"/>
      <c r="Q46" s="1478"/>
      <c r="R46" s="1479"/>
      <c r="S46" s="24"/>
    </row>
    <row r="47" spans="1:19">
      <c r="A47" s="439" t="s">
        <v>1004</v>
      </c>
      <c r="B47" s="1474"/>
      <c r="C47" s="1478"/>
      <c r="D47" s="1478"/>
      <c r="E47" s="1478"/>
      <c r="F47" s="1478"/>
      <c r="G47" s="1478"/>
      <c r="H47" s="1478"/>
      <c r="I47" s="1478"/>
      <c r="J47" s="1478"/>
      <c r="K47" s="1478"/>
      <c r="L47" s="1478"/>
      <c r="M47" s="1478"/>
      <c r="N47" s="1478"/>
      <c r="O47" s="1478"/>
      <c r="P47" s="1478"/>
      <c r="Q47" s="1478"/>
      <c r="R47" s="1479"/>
      <c r="S47" s="24"/>
    </row>
    <row r="48" spans="1:19">
      <c r="A48" s="1482" t="s">
        <v>1005</v>
      </c>
      <c r="B48" s="1464"/>
      <c r="C48" s="1483"/>
      <c r="D48" s="1483"/>
      <c r="E48" s="1483"/>
      <c r="F48" s="1483"/>
      <c r="G48" s="1483"/>
      <c r="H48" s="1483"/>
      <c r="I48" s="1483"/>
      <c r="J48" s="1483"/>
      <c r="K48" s="1483"/>
      <c r="L48" s="1483"/>
      <c r="M48" s="1483"/>
      <c r="N48" s="1483"/>
      <c r="O48" s="1483"/>
      <c r="P48" s="1483"/>
      <c r="Q48" s="1483"/>
      <c r="R48" s="1484"/>
      <c r="S48" s="24"/>
    </row>
    <row r="49" spans="1:18" ht="5.25" customHeight="1">
      <c r="A49" s="1485"/>
      <c r="B49" s="620"/>
      <c r="C49" s="1450"/>
      <c r="D49" s="1450"/>
      <c r="E49" s="1450"/>
      <c r="F49" s="1450"/>
      <c r="G49" s="1450"/>
      <c r="H49" s="1450"/>
      <c r="I49" s="1450"/>
      <c r="J49" s="1450"/>
      <c r="K49" s="1450"/>
      <c r="L49" s="1450"/>
      <c r="M49" s="1450"/>
      <c r="N49" s="1450"/>
      <c r="O49" s="1450"/>
      <c r="P49" s="1450"/>
      <c r="Q49" s="1450"/>
      <c r="R49" s="1451"/>
    </row>
    <row r="50" spans="1:18" s="325" customFormat="1">
      <c r="A50" s="476" t="s">
        <v>98</v>
      </c>
      <c r="B50" s="1486"/>
      <c r="C50" s="425"/>
      <c r="D50" s="425"/>
      <c r="E50" s="425"/>
      <c r="F50" s="425"/>
      <c r="G50" s="425"/>
      <c r="H50" s="425"/>
      <c r="I50" s="425"/>
      <c r="J50" s="425"/>
      <c r="K50" s="425"/>
      <c r="L50" s="425"/>
      <c r="M50" s="425"/>
      <c r="N50" s="425"/>
      <c r="O50" s="425"/>
      <c r="P50" s="425"/>
      <c r="Q50" s="425"/>
      <c r="R50" s="425"/>
    </row>
    <row r="51" spans="1:18" s="325" customFormat="1">
      <c r="A51" s="1487" t="s">
        <v>1045</v>
      </c>
      <c r="B51" s="1486"/>
      <c r="C51" s="425"/>
      <c r="D51" s="425"/>
      <c r="E51" s="425"/>
      <c r="F51" s="425"/>
      <c r="G51" s="425"/>
      <c r="H51" s="425"/>
      <c r="I51" s="425"/>
      <c r="J51" s="425"/>
      <c r="K51" s="425"/>
      <c r="L51" s="425"/>
      <c r="M51" s="425"/>
      <c r="N51" s="425"/>
      <c r="O51" s="425"/>
      <c r="P51" s="425"/>
      <c r="Q51" s="425"/>
      <c r="R51" s="425"/>
    </row>
    <row r="52" spans="1:18" s="325" customFormat="1">
      <c r="A52" s="1487" t="s">
        <v>1046</v>
      </c>
      <c r="B52" s="1486"/>
      <c r="C52" s="425"/>
      <c r="D52" s="425"/>
      <c r="E52" s="425"/>
      <c r="F52" s="425"/>
      <c r="G52" s="425"/>
      <c r="H52" s="425"/>
      <c r="I52" s="425"/>
      <c r="J52" s="425"/>
      <c r="K52" s="425"/>
      <c r="L52" s="425"/>
      <c r="M52" s="425"/>
      <c r="N52" s="425"/>
      <c r="O52" s="425"/>
      <c r="P52" s="425"/>
      <c r="Q52" s="425"/>
      <c r="R52" s="425"/>
    </row>
    <row r="53" spans="1:18" s="325" customFormat="1">
      <c r="A53" s="478" t="s">
        <v>1047</v>
      </c>
      <c r="B53" s="1486"/>
      <c r="C53" s="425"/>
      <c r="D53" s="425"/>
      <c r="E53" s="425"/>
      <c r="F53" s="425"/>
      <c r="G53" s="425"/>
      <c r="H53" s="425"/>
      <c r="I53" s="425"/>
      <c r="J53" s="425"/>
      <c r="K53" s="425"/>
      <c r="L53" s="425"/>
      <c r="M53" s="425"/>
      <c r="N53" s="425"/>
      <c r="O53" s="425"/>
      <c r="P53" s="425"/>
      <c r="Q53" s="425"/>
      <c r="R53" s="425"/>
    </row>
    <row r="54" spans="1:18" s="325" customFormat="1">
      <c r="A54" s="1487" t="s">
        <v>1048</v>
      </c>
      <c r="B54" s="1486"/>
      <c r="C54" s="425"/>
      <c r="D54" s="425"/>
      <c r="E54" s="425"/>
      <c r="F54" s="425"/>
      <c r="G54" s="425"/>
      <c r="H54" s="425"/>
      <c r="I54" s="425"/>
      <c r="J54" s="425"/>
      <c r="K54" s="425"/>
      <c r="L54" s="425"/>
      <c r="M54" s="425"/>
      <c r="N54" s="425"/>
      <c r="O54" s="425"/>
      <c r="P54" s="425"/>
      <c r="Q54" s="425"/>
      <c r="R54" s="425"/>
    </row>
    <row r="55" spans="1:18" s="325" customFormat="1">
      <c r="A55" s="238" t="s">
        <v>1049</v>
      </c>
      <c r="B55" s="1486"/>
      <c r="C55" s="425"/>
      <c r="D55" s="425"/>
      <c r="E55" s="425"/>
      <c r="F55" s="425"/>
      <c r="G55" s="425"/>
      <c r="H55" s="425"/>
      <c r="I55" s="425"/>
      <c r="J55" s="425"/>
      <c r="K55" s="425"/>
      <c r="L55" s="425"/>
      <c r="M55" s="425"/>
      <c r="N55" s="425"/>
      <c r="O55" s="425"/>
      <c r="P55" s="425"/>
      <c r="Q55" s="425"/>
      <c r="R55" s="425"/>
    </row>
    <row r="56" spans="1:18" s="325" customFormat="1">
      <c r="A56" s="238" t="s">
        <v>1050</v>
      </c>
      <c r="B56" s="1486"/>
      <c r="C56" s="425"/>
      <c r="D56" s="425"/>
      <c r="E56" s="425"/>
      <c r="F56" s="425"/>
      <c r="G56" s="425"/>
      <c r="H56" s="425"/>
      <c r="I56" s="425"/>
      <c r="J56" s="425"/>
      <c r="K56" s="425"/>
      <c r="L56" s="425"/>
      <c r="M56" s="425"/>
      <c r="N56" s="425"/>
      <c r="O56" s="425"/>
      <c r="P56" s="425"/>
      <c r="Q56" s="425"/>
      <c r="R56" s="425"/>
    </row>
    <row r="57" spans="1:18" ht="13.5">
      <c r="A57" s="1453" t="s">
        <v>1051</v>
      </c>
      <c r="B57" s="1453"/>
      <c r="C57" s="166"/>
      <c r="D57" s="166"/>
      <c r="E57" s="166"/>
      <c r="F57" s="166"/>
      <c r="G57" s="166"/>
      <c r="H57" s="166"/>
      <c r="I57" s="166"/>
      <c r="J57" s="166"/>
      <c r="K57" s="166"/>
      <c r="L57" s="166"/>
      <c r="M57" s="166"/>
      <c r="N57" s="166"/>
      <c r="O57" s="166"/>
      <c r="P57" s="166"/>
      <c r="Q57" s="166"/>
      <c r="R57" s="166"/>
    </row>
    <row r="58" spans="1:18" ht="38.25">
      <c r="A58" s="1454" t="s">
        <v>1</v>
      </c>
      <c r="B58" s="1455" t="s">
        <v>72</v>
      </c>
      <c r="C58" s="1025" t="s">
        <v>1015</v>
      </c>
      <c r="D58" s="1025" t="s">
        <v>1016</v>
      </c>
      <c r="E58" s="1025" t="s">
        <v>1017</v>
      </c>
      <c r="F58" s="1025" t="s">
        <v>1018</v>
      </c>
      <c r="G58" s="1025" t="s">
        <v>1019</v>
      </c>
      <c r="H58" s="1025" t="s">
        <v>1020</v>
      </c>
      <c r="I58" s="1025" t="s">
        <v>1021</v>
      </c>
      <c r="J58" s="1025" t="s">
        <v>1022</v>
      </c>
      <c r="K58" s="1025" t="s">
        <v>1023</v>
      </c>
      <c r="L58" s="1025" t="s">
        <v>1024</v>
      </c>
      <c r="M58" s="1025" t="s">
        <v>1025</v>
      </c>
      <c r="N58" s="1025" t="s">
        <v>1026</v>
      </c>
      <c r="O58" s="1025" t="s">
        <v>1027</v>
      </c>
      <c r="P58" s="1025" t="s">
        <v>1028</v>
      </c>
      <c r="Q58" s="1025" t="s">
        <v>1029</v>
      </c>
      <c r="R58" s="1456" t="s">
        <v>1030</v>
      </c>
    </row>
    <row r="59" spans="1:18">
      <c r="A59" s="172" t="s">
        <v>5</v>
      </c>
      <c r="B59" s="173"/>
      <c r="C59" s="1457"/>
      <c r="D59" s="1457"/>
      <c r="E59" s="1457"/>
      <c r="F59" s="1457"/>
      <c r="G59" s="1457"/>
      <c r="H59" s="1457"/>
      <c r="I59" s="1457"/>
      <c r="J59" s="1457"/>
      <c r="K59" s="1457"/>
      <c r="L59" s="1457"/>
      <c r="M59" s="1457"/>
      <c r="N59" s="1457"/>
      <c r="O59" s="1457"/>
      <c r="P59" s="1457"/>
      <c r="Q59" s="1457"/>
      <c r="R59" s="1458"/>
    </row>
    <row r="60" spans="1:18">
      <c r="A60" s="172" t="s">
        <v>948</v>
      </c>
      <c r="B60" s="173"/>
      <c r="C60" s="1457"/>
      <c r="D60" s="1457"/>
      <c r="E60" s="1457"/>
      <c r="F60" s="1457"/>
      <c r="G60" s="1457"/>
      <c r="H60" s="1457"/>
      <c r="I60" s="1457"/>
      <c r="J60" s="1457"/>
      <c r="K60" s="1457"/>
      <c r="L60" s="1457"/>
      <c r="M60" s="1457"/>
      <c r="N60" s="1457"/>
      <c r="O60" s="1457"/>
      <c r="P60" s="1457"/>
      <c r="Q60" s="1457"/>
      <c r="R60" s="1458"/>
    </row>
    <row r="61" spans="1:18">
      <c r="A61" s="433" t="s">
        <v>962</v>
      </c>
      <c r="B61" s="173"/>
      <c r="C61" s="1459"/>
      <c r="D61" s="1459"/>
      <c r="E61" s="1459"/>
      <c r="F61" s="1459"/>
      <c r="G61" s="1459"/>
      <c r="H61" s="1459"/>
      <c r="I61" s="1459"/>
      <c r="J61" s="1459"/>
      <c r="K61" s="1459"/>
      <c r="L61" s="1459"/>
      <c r="M61" s="1459"/>
      <c r="N61" s="1459"/>
      <c r="O61" s="1459"/>
      <c r="P61" s="1459"/>
      <c r="Q61" s="1459"/>
      <c r="R61" s="1460"/>
    </row>
    <row r="62" spans="1:18">
      <c r="A62" s="433" t="s">
        <v>1031</v>
      </c>
      <c r="B62" s="173"/>
      <c r="C62" s="1459"/>
      <c r="D62" s="1459"/>
      <c r="E62" s="1459"/>
      <c r="F62" s="1459"/>
      <c r="G62" s="1459"/>
      <c r="H62" s="1459"/>
      <c r="I62" s="1459"/>
      <c r="J62" s="1459"/>
      <c r="K62" s="1459"/>
      <c r="L62" s="1459"/>
      <c r="M62" s="1459"/>
      <c r="N62" s="1459"/>
      <c r="O62" s="1459"/>
      <c r="P62" s="1459"/>
      <c r="Q62" s="1459"/>
      <c r="R62" s="1460"/>
    </row>
    <row r="63" spans="1:18">
      <c r="A63" s="433" t="s">
        <v>964</v>
      </c>
      <c r="B63" s="173"/>
      <c r="C63" s="1459"/>
      <c r="D63" s="1459"/>
      <c r="E63" s="1459"/>
      <c r="F63" s="1459"/>
      <c r="G63" s="1459"/>
      <c r="H63" s="1459"/>
      <c r="I63" s="1459"/>
      <c r="J63" s="1459"/>
      <c r="K63" s="1459"/>
      <c r="L63" s="1459"/>
      <c r="M63" s="1459"/>
      <c r="N63" s="1459"/>
      <c r="O63" s="1459"/>
      <c r="P63" s="1459"/>
      <c r="Q63" s="1459"/>
      <c r="R63" s="1460"/>
    </row>
    <row r="64" spans="1:18">
      <c r="A64" s="433" t="s">
        <v>965</v>
      </c>
      <c r="B64" s="173"/>
      <c r="C64" s="1459"/>
      <c r="D64" s="1459"/>
      <c r="E64" s="1459"/>
      <c r="F64" s="1459"/>
      <c r="G64" s="1459"/>
      <c r="H64" s="1459"/>
      <c r="I64" s="1459"/>
      <c r="J64" s="1459"/>
      <c r="K64" s="1459"/>
      <c r="L64" s="1459"/>
      <c r="M64" s="1459"/>
      <c r="N64" s="1459"/>
      <c r="O64" s="1459"/>
      <c r="P64" s="1459"/>
      <c r="Q64" s="1459"/>
      <c r="R64" s="1460"/>
    </row>
    <row r="65" spans="1:18">
      <c r="A65" s="433" t="s">
        <v>1032</v>
      </c>
      <c r="B65" s="173"/>
      <c r="C65" s="1459"/>
      <c r="D65" s="1459"/>
      <c r="E65" s="1459"/>
      <c r="F65" s="1459"/>
      <c r="G65" s="1459"/>
      <c r="H65" s="1459"/>
      <c r="I65" s="1459"/>
      <c r="J65" s="1459"/>
      <c r="K65" s="1459"/>
      <c r="L65" s="1459"/>
      <c r="M65" s="1459"/>
      <c r="N65" s="1459"/>
      <c r="O65" s="1459"/>
      <c r="P65" s="1459"/>
      <c r="Q65" s="1459"/>
      <c r="R65" s="1460"/>
    </row>
    <row r="66" spans="1:18">
      <c r="A66" s="433" t="s">
        <v>966</v>
      </c>
      <c r="B66" s="173"/>
      <c r="C66" s="1459"/>
      <c r="D66" s="1459"/>
      <c r="E66" s="1459"/>
      <c r="F66" s="1459"/>
      <c r="G66" s="1459"/>
      <c r="H66" s="1459"/>
      <c r="I66" s="1459"/>
      <c r="J66" s="1459"/>
      <c r="K66" s="1459"/>
      <c r="L66" s="1459"/>
      <c r="M66" s="1459"/>
      <c r="N66" s="1459"/>
      <c r="O66" s="1459"/>
      <c r="P66" s="1459"/>
      <c r="Q66" s="1459"/>
      <c r="R66" s="1460"/>
    </row>
    <row r="67" spans="1:18">
      <c r="A67" s="433" t="s">
        <v>1033</v>
      </c>
      <c r="B67" s="173"/>
      <c r="C67" s="1459"/>
      <c r="D67" s="1459"/>
      <c r="E67" s="1459"/>
      <c r="F67" s="1459"/>
      <c r="G67" s="1459"/>
      <c r="H67" s="1459"/>
      <c r="I67" s="1459"/>
      <c r="J67" s="1459"/>
      <c r="K67" s="1459"/>
      <c r="L67" s="1459"/>
      <c r="M67" s="1459"/>
      <c r="N67" s="1459"/>
      <c r="O67" s="1459"/>
      <c r="P67" s="1459"/>
      <c r="Q67" s="1459"/>
      <c r="R67" s="1460"/>
    </row>
    <row r="68" spans="1:18">
      <c r="A68" s="433" t="s">
        <v>1034</v>
      </c>
      <c r="B68" s="173"/>
      <c r="C68" s="1459"/>
      <c r="D68" s="1459"/>
      <c r="E68" s="1459"/>
      <c r="F68" s="1459"/>
      <c r="G68" s="1459"/>
      <c r="H68" s="1459"/>
      <c r="I68" s="1459"/>
      <c r="J68" s="1459"/>
      <c r="K68" s="1459"/>
      <c r="L68" s="1459"/>
      <c r="M68" s="1459"/>
      <c r="N68" s="1459"/>
      <c r="O68" s="1459"/>
      <c r="P68" s="1459"/>
      <c r="Q68" s="1459"/>
      <c r="R68" s="1460"/>
    </row>
    <row r="69" spans="1:18">
      <c r="A69" s="433" t="s">
        <v>1035</v>
      </c>
      <c r="B69" s="173"/>
      <c r="C69" s="1459"/>
      <c r="D69" s="1459"/>
      <c r="E69" s="1459"/>
      <c r="F69" s="1459"/>
      <c r="G69" s="1459"/>
      <c r="H69" s="1459"/>
      <c r="I69" s="1459"/>
      <c r="J69" s="1459"/>
      <c r="K69" s="1459"/>
      <c r="L69" s="1459"/>
      <c r="M69" s="1459"/>
      <c r="N69" s="1459"/>
      <c r="O69" s="1459"/>
      <c r="P69" s="1459"/>
      <c r="Q69" s="1459"/>
      <c r="R69" s="1460"/>
    </row>
    <row r="70" spans="1:18">
      <c r="A70" s="433" t="s">
        <v>969</v>
      </c>
      <c r="B70" s="173">
        <v>5</v>
      </c>
      <c r="C70" s="1459"/>
      <c r="D70" s="1459"/>
      <c r="E70" s="1459"/>
      <c r="F70" s="1459"/>
      <c r="G70" s="1459"/>
      <c r="H70" s="1459"/>
      <c r="I70" s="1459"/>
      <c r="J70" s="1459"/>
      <c r="K70" s="1459"/>
      <c r="L70" s="1459"/>
      <c r="M70" s="1459"/>
      <c r="N70" s="1459"/>
      <c r="O70" s="1459"/>
      <c r="P70" s="1459"/>
      <c r="Q70" s="1459"/>
      <c r="R70" s="1460"/>
    </row>
    <row r="71" spans="1:18">
      <c r="A71" s="433" t="s">
        <v>970</v>
      </c>
      <c r="B71" s="173">
        <v>5</v>
      </c>
      <c r="C71" s="1459"/>
      <c r="D71" s="1459"/>
      <c r="E71" s="1459"/>
      <c r="F71" s="1459"/>
      <c r="G71" s="1459"/>
      <c r="H71" s="1459"/>
      <c r="I71" s="1459"/>
      <c r="J71" s="1459"/>
      <c r="K71" s="1459"/>
      <c r="L71" s="1459"/>
      <c r="M71" s="1459"/>
      <c r="N71" s="1459"/>
      <c r="O71" s="1459"/>
      <c r="P71" s="1459"/>
      <c r="Q71" s="1459"/>
      <c r="R71" s="1460"/>
    </row>
    <row r="72" spans="1:18">
      <c r="A72" s="439" t="s">
        <v>1036</v>
      </c>
      <c r="B72" s="610"/>
      <c r="C72" s="736"/>
      <c r="D72" s="736"/>
      <c r="E72" s="736"/>
      <c r="F72" s="736"/>
      <c r="G72" s="736"/>
      <c r="H72" s="736"/>
      <c r="I72" s="772"/>
      <c r="J72" s="736"/>
      <c r="K72" s="736"/>
      <c r="L72" s="736"/>
      <c r="M72" s="736"/>
      <c r="N72" s="736"/>
      <c r="O72" s="736"/>
      <c r="P72" s="736"/>
      <c r="Q72" s="736"/>
      <c r="R72" s="1461"/>
    </row>
    <row r="73" spans="1:18">
      <c r="A73" s="433" t="s">
        <v>1037</v>
      </c>
      <c r="B73" s="173"/>
      <c r="C73" s="1355"/>
      <c r="D73" s="1355"/>
      <c r="E73" s="1355"/>
      <c r="F73" s="1355"/>
      <c r="G73" s="1355"/>
      <c r="H73" s="1355"/>
      <c r="I73" s="1355"/>
      <c r="J73" s="1355"/>
      <c r="K73" s="1355"/>
      <c r="L73" s="1355"/>
      <c r="M73" s="1355"/>
      <c r="N73" s="1355"/>
      <c r="O73" s="1355"/>
      <c r="P73" s="1355"/>
      <c r="Q73" s="1355"/>
      <c r="R73" s="1365"/>
    </row>
    <row r="74" spans="1:18">
      <c r="A74" s="433" t="s">
        <v>1038</v>
      </c>
      <c r="B74" s="173"/>
      <c r="C74" s="1462"/>
      <c r="D74" s="1462"/>
      <c r="E74" s="1462"/>
      <c r="F74" s="1462"/>
      <c r="G74" s="1462"/>
      <c r="H74" s="1462"/>
      <c r="I74" s="1462"/>
      <c r="J74" s="1462"/>
      <c r="K74" s="1462"/>
      <c r="L74" s="1462"/>
      <c r="M74" s="1462"/>
      <c r="N74" s="1462"/>
      <c r="O74" s="1462"/>
      <c r="P74" s="1462"/>
      <c r="Q74" s="1462"/>
      <c r="R74" s="1463"/>
    </row>
    <row r="75" spans="1:18">
      <c r="A75" s="433" t="s">
        <v>1039</v>
      </c>
      <c r="B75" s="173"/>
      <c r="C75" s="1355"/>
      <c r="D75" s="1355"/>
      <c r="E75" s="1355"/>
      <c r="F75" s="1355"/>
      <c r="G75" s="1355"/>
      <c r="H75" s="1355"/>
      <c r="I75" s="1355"/>
      <c r="J75" s="1355"/>
      <c r="K75" s="1355"/>
      <c r="L75" s="1355"/>
      <c r="M75" s="1355"/>
      <c r="N75" s="1355"/>
      <c r="O75" s="1355"/>
      <c r="P75" s="1355"/>
      <c r="Q75" s="1355"/>
      <c r="R75" s="1365"/>
    </row>
    <row r="76" spans="1:18">
      <c r="A76" s="433" t="s">
        <v>1040</v>
      </c>
      <c r="B76" s="173"/>
      <c r="C76" s="1355"/>
      <c r="D76" s="1355"/>
      <c r="E76" s="1355"/>
      <c r="F76" s="1355"/>
      <c r="G76" s="1355"/>
      <c r="H76" s="1355"/>
      <c r="I76" s="1355"/>
      <c r="J76" s="1355"/>
      <c r="K76" s="1355"/>
      <c r="L76" s="1355"/>
      <c r="M76" s="1355"/>
      <c r="N76" s="1355"/>
      <c r="O76" s="1355"/>
      <c r="P76" s="1355"/>
      <c r="Q76" s="1355"/>
      <c r="R76" s="1365"/>
    </row>
    <row r="77" spans="1:18">
      <c r="A77" s="433" t="s">
        <v>991</v>
      </c>
      <c r="B77" s="173"/>
      <c r="C77" s="1355"/>
      <c r="D77" s="1355"/>
      <c r="E77" s="1355"/>
      <c r="F77" s="1355"/>
      <c r="G77" s="1355"/>
      <c r="H77" s="1355"/>
      <c r="I77" s="1355"/>
      <c r="J77" s="1355"/>
      <c r="K77" s="1355"/>
      <c r="L77" s="1355"/>
      <c r="M77" s="1355"/>
      <c r="N77" s="1355"/>
      <c r="O77" s="1355"/>
      <c r="P77" s="1355"/>
      <c r="Q77" s="1355"/>
      <c r="R77" s="1365"/>
    </row>
    <row r="78" spans="1:18">
      <c r="A78" s="433" t="s">
        <v>1041</v>
      </c>
      <c r="B78" s="1464"/>
      <c r="C78" s="1355"/>
      <c r="D78" s="1355"/>
      <c r="E78" s="1355"/>
      <c r="F78" s="1355"/>
      <c r="G78" s="1355"/>
      <c r="H78" s="1355"/>
      <c r="I78" s="1355"/>
      <c r="J78" s="1355"/>
      <c r="K78" s="1355"/>
      <c r="L78" s="1355"/>
      <c r="M78" s="1355"/>
      <c r="N78" s="1355"/>
      <c r="O78" s="1355"/>
      <c r="P78" s="1355"/>
      <c r="Q78" s="1355"/>
      <c r="R78" s="1365"/>
    </row>
    <row r="79" spans="1:18">
      <c r="A79" s="433" t="s">
        <v>1042</v>
      </c>
      <c r="B79" s="1464"/>
      <c r="C79" s="1355"/>
      <c r="D79" s="1355"/>
      <c r="E79" s="1355"/>
      <c r="F79" s="1355"/>
      <c r="G79" s="1355"/>
      <c r="H79" s="1355"/>
      <c r="I79" s="1355"/>
      <c r="J79" s="1355"/>
      <c r="K79" s="1355"/>
      <c r="L79" s="1355"/>
      <c r="M79" s="1355"/>
      <c r="N79" s="1355"/>
      <c r="O79" s="1355"/>
      <c r="P79" s="1355"/>
      <c r="Q79" s="1355"/>
      <c r="R79" s="1365"/>
    </row>
    <row r="80" spans="1:18">
      <c r="A80" s="433" t="s">
        <v>1043</v>
      </c>
      <c r="B80" s="1464"/>
      <c r="C80" s="1355"/>
      <c r="D80" s="1355"/>
      <c r="E80" s="1355"/>
      <c r="F80" s="1355"/>
      <c r="G80" s="1355"/>
      <c r="H80" s="1355"/>
      <c r="I80" s="1355"/>
      <c r="J80" s="1355"/>
      <c r="K80" s="1355"/>
      <c r="L80" s="1355"/>
      <c r="M80" s="1355"/>
      <c r="N80" s="1355"/>
      <c r="O80" s="1355"/>
      <c r="P80" s="1355"/>
      <c r="Q80" s="1355"/>
      <c r="R80" s="1365"/>
    </row>
    <row r="81" spans="1:18">
      <c r="A81" s="172" t="s">
        <v>974</v>
      </c>
      <c r="B81" s="173"/>
      <c r="C81" s="1389"/>
      <c r="D81" s="1389"/>
      <c r="E81" s="1389"/>
      <c r="F81" s="1389"/>
      <c r="G81" s="1389"/>
      <c r="H81" s="1389"/>
      <c r="I81" s="1389"/>
      <c r="J81" s="1389"/>
      <c r="K81" s="1389"/>
      <c r="L81" s="1389"/>
      <c r="M81" s="1389"/>
      <c r="N81" s="1389"/>
      <c r="O81" s="1389"/>
      <c r="P81" s="1389"/>
      <c r="Q81" s="1389"/>
      <c r="R81" s="1392"/>
    </row>
    <row r="82" spans="1:18">
      <c r="A82" s="433" t="s">
        <v>975</v>
      </c>
      <c r="B82" s="173"/>
      <c r="C82" s="1382"/>
      <c r="D82" s="1382"/>
      <c r="E82" s="1382"/>
      <c r="F82" s="1382"/>
      <c r="G82" s="1382"/>
      <c r="H82" s="1382"/>
      <c r="I82" s="1382"/>
      <c r="J82" s="1382"/>
      <c r="K82" s="1382"/>
      <c r="L82" s="1382"/>
      <c r="M82" s="1382"/>
      <c r="N82" s="1382"/>
      <c r="O82" s="1382"/>
      <c r="P82" s="1382"/>
      <c r="Q82" s="1382"/>
      <c r="R82" s="1385"/>
    </row>
    <row r="83" spans="1:18">
      <c r="A83" s="433" t="s">
        <v>976</v>
      </c>
      <c r="B83" s="173"/>
      <c r="C83" s="1382"/>
      <c r="D83" s="1382"/>
      <c r="E83" s="1382"/>
      <c r="F83" s="1382"/>
      <c r="G83" s="1382"/>
      <c r="H83" s="1382"/>
      <c r="I83" s="1382"/>
      <c r="J83" s="1382"/>
      <c r="K83" s="1382"/>
      <c r="L83" s="1382"/>
      <c r="M83" s="1382"/>
      <c r="N83" s="1382"/>
      <c r="O83" s="1382"/>
      <c r="P83" s="1382"/>
      <c r="Q83" s="1382"/>
      <c r="R83" s="1385"/>
    </row>
    <row r="84" spans="1:18">
      <c r="A84" s="433" t="s">
        <v>977</v>
      </c>
      <c r="B84" s="173"/>
      <c r="C84" s="1382"/>
      <c r="D84" s="1382"/>
      <c r="E84" s="1382"/>
      <c r="F84" s="1382"/>
      <c r="G84" s="1382"/>
      <c r="H84" s="1382"/>
      <c r="I84" s="1382"/>
      <c r="J84" s="1382"/>
      <c r="K84" s="1382"/>
      <c r="L84" s="1382"/>
      <c r="M84" s="1382"/>
      <c r="N84" s="1382"/>
      <c r="O84" s="1382"/>
      <c r="P84" s="1382"/>
      <c r="Q84" s="1382"/>
      <c r="R84" s="1385"/>
    </row>
    <row r="85" spans="1:18">
      <c r="A85" s="433" t="s">
        <v>978</v>
      </c>
      <c r="B85" s="173"/>
      <c r="C85" s="1382"/>
      <c r="D85" s="1382"/>
      <c r="E85" s="1382"/>
      <c r="F85" s="1382"/>
      <c r="G85" s="1382"/>
      <c r="H85" s="1382"/>
      <c r="I85" s="1382"/>
      <c r="J85" s="1382"/>
      <c r="K85" s="1382"/>
      <c r="L85" s="1382"/>
      <c r="M85" s="1382"/>
      <c r="N85" s="1382"/>
      <c r="O85" s="1382"/>
      <c r="P85" s="1382"/>
      <c r="Q85" s="1382"/>
      <c r="R85" s="1385"/>
    </row>
    <row r="86" spans="1:18">
      <c r="A86" s="433" t="s">
        <v>979</v>
      </c>
      <c r="B86" s="173"/>
      <c r="C86" s="1382"/>
      <c r="D86" s="1382"/>
      <c r="E86" s="1382"/>
      <c r="F86" s="1382"/>
      <c r="G86" s="1382"/>
      <c r="H86" s="1382"/>
      <c r="I86" s="1382"/>
      <c r="J86" s="1382"/>
      <c r="K86" s="1382"/>
      <c r="L86" s="1382"/>
      <c r="M86" s="1382"/>
      <c r="N86" s="1382"/>
      <c r="O86" s="1382"/>
      <c r="P86" s="1382"/>
      <c r="Q86" s="1382"/>
      <c r="R86" s="1385"/>
    </row>
    <row r="87" spans="1:18">
      <c r="A87" s="433" t="s">
        <v>980</v>
      </c>
      <c r="B87" s="1464">
        <v>2</v>
      </c>
      <c r="C87" s="1382"/>
      <c r="D87" s="1382"/>
      <c r="E87" s="1382"/>
      <c r="F87" s="1382"/>
      <c r="G87" s="1382"/>
      <c r="H87" s="1382"/>
      <c r="I87" s="1382"/>
      <c r="J87" s="1382"/>
      <c r="K87" s="1382"/>
      <c r="L87" s="1382"/>
      <c r="M87" s="1382"/>
      <c r="N87" s="1382"/>
      <c r="O87" s="1382"/>
      <c r="P87" s="1382"/>
      <c r="Q87" s="1382"/>
      <c r="R87" s="1385"/>
    </row>
    <row r="88" spans="1:18">
      <c r="A88" s="456" t="s">
        <v>981</v>
      </c>
      <c r="B88" s="173"/>
      <c r="C88" s="1465">
        <v>0</v>
      </c>
      <c r="D88" s="1465">
        <v>0</v>
      </c>
      <c r="E88" s="1465">
        <v>0</v>
      </c>
      <c r="F88" s="1465">
        <v>0</v>
      </c>
      <c r="G88" s="1465">
        <v>0</v>
      </c>
      <c r="H88" s="1465">
        <v>0</v>
      </c>
      <c r="I88" s="1465">
        <v>0</v>
      </c>
      <c r="J88" s="1465">
        <v>0</v>
      </c>
      <c r="K88" s="1465">
        <v>0</v>
      </c>
      <c r="L88" s="1465">
        <v>0</v>
      </c>
      <c r="M88" s="1465">
        <v>0</v>
      </c>
      <c r="N88" s="1465">
        <v>0</v>
      </c>
      <c r="O88" s="1465">
        <v>0</v>
      </c>
      <c r="P88" s="1465">
        <v>0</v>
      </c>
      <c r="Q88" s="1465">
        <v>0</v>
      </c>
      <c r="R88" s="1466">
        <v>0</v>
      </c>
    </row>
    <row r="89" spans="1:18">
      <c r="A89" s="433" t="s">
        <v>982</v>
      </c>
      <c r="B89" s="173">
        <v>6</v>
      </c>
      <c r="C89" s="1387"/>
      <c r="D89" s="1387"/>
      <c r="E89" s="1387"/>
      <c r="F89" s="1387"/>
      <c r="G89" s="1387"/>
      <c r="H89" s="1387"/>
      <c r="I89" s="1387"/>
      <c r="J89" s="1387"/>
      <c r="K89" s="1387"/>
      <c r="L89" s="1387"/>
      <c r="M89" s="1387"/>
      <c r="N89" s="1387"/>
      <c r="O89" s="1387"/>
      <c r="P89" s="1387"/>
      <c r="Q89" s="1387"/>
      <c r="R89" s="1402"/>
    </row>
    <row r="90" spans="1:18">
      <c r="A90" s="433" t="s">
        <v>983</v>
      </c>
      <c r="B90" s="173">
        <v>6</v>
      </c>
      <c r="C90" s="1387"/>
      <c r="D90" s="1387"/>
      <c r="E90" s="1387"/>
      <c r="F90" s="1387"/>
      <c r="G90" s="1387"/>
      <c r="H90" s="1387"/>
      <c r="I90" s="1387"/>
      <c r="J90" s="1387"/>
      <c r="K90" s="1387"/>
      <c r="L90" s="1387"/>
      <c r="M90" s="1387"/>
      <c r="N90" s="1387"/>
      <c r="O90" s="1387"/>
      <c r="P90" s="1387"/>
      <c r="Q90" s="1387"/>
      <c r="R90" s="1402"/>
    </row>
    <row r="91" spans="1:18">
      <c r="A91" s="433" t="s">
        <v>984</v>
      </c>
      <c r="B91" s="173">
        <v>6</v>
      </c>
      <c r="C91" s="1387"/>
      <c r="D91" s="1387"/>
      <c r="E91" s="1387"/>
      <c r="F91" s="1387"/>
      <c r="G91" s="1387"/>
      <c r="H91" s="1387"/>
      <c r="I91" s="1387"/>
      <c r="J91" s="1387"/>
      <c r="K91" s="1387"/>
      <c r="L91" s="1387"/>
      <c r="M91" s="1387"/>
      <c r="N91" s="1387"/>
      <c r="O91" s="1387"/>
      <c r="P91" s="1387"/>
      <c r="Q91" s="1387"/>
      <c r="R91" s="1402"/>
    </row>
    <row r="92" spans="1:18">
      <c r="A92" s="433" t="s">
        <v>985</v>
      </c>
      <c r="B92" s="1467">
        <v>6</v>
      </c>
      <c r="C92" s="1468"/>
      <c r="D92" s="1468"/>
      <c r="E92" s="1468"/>
      <c r="F92" s="1468"/>
      <c r="G92" s="1468"/>
      <c r="H92" s="1468"/>
      <c r="I92" s="1468"/>
      <c r="J92" s="1468"/>
      <c r="K92" s="1468"/>
      <c r="L92" s="1468"/>
      <c r="M92" s="1468"/>
      <c r="N92" s="1468"/>
      <c r="O92" s="1468"/>
      <c r="P92" s="1468"/>
      <c r="Q92" s="1468"/>
      <c r="R92" s="1469"/>
    </row>
    <row r="93" spans="1:18">
      <c r="A93" s="1470" t="s">
        <v>986</v>
      </c>
      <c r="B93" s="1471"/>
      <c r="C93" s="1472"/>
      <c r="D93" s="1472"/>
      <c r="E93" s="1472"/>
      <c r="F93" s="1472"/>
      <c r="G93" s="1472"/>
      <c r="H93" s="1472"/>
      <c r="I93" s="1472"/>
      <c r="J93" s="1472"/>
      <c r="K93" s="1472"/>
      <c r="L93" s="1472"/>
      <c r="M93" s="1472"/>
      <c r="N93" s="1472"/>
      <c r="O93" s="1472"/>
      <c r="P93" s="1472"/>
      <c r="Q93" s="1472"/>
      <c r="R93" s="1473"/>
    </row>
    <row r="94" spans="1:18">
      <c r="A94" s="439" t="s">
        <v>1044</v>
      </c>
      <c r="B94" s="1474">
        <v>3</v>
      </c>
      <c r="C94" s="1475"/>
      <c r="D94" s="1475"/>
      <c r="E94" s="1475"/>
      <c r="F94" s="1475"/>
      <c r="G94" s="1475"/>
      <c r="H94" s="1475"/>
      <c r="I94" s="1475"/>
      <c r="J94" s="1475"/>
      <c r="K94" s="1475"/>
      <c r="L94" s="1475"/>
      <c r="M94" s="1475"/>
      <c r="N94" s="1475"/>
      <c r="O94" s="1475"/>
      <c r="P94" s="1475"/>
      <c r="Q94" s="1475"/>
      <c r="R94" s="1476"/>
    </row>
    <row r="95" spans="1:18">
      <c r="A95" s="439" t="s">
        <v>996</v>
      </c>
      <c r="B95" s="1474"/>
      <c r="C95" s="195"/>
      <c r="D95" s="195"/>
      <c r="E95" s="195"/>
      <c r="F95" s="195"/>
      <c r="G95" s="195"/>
      <c r="H95" s="195"/>
      <c r="I95" s="195"/>
      <c r="J95" s="195"/>
      <c r="K95" s="195"/>
      <c r="L95" s="195"/>
      <c r="M95" s="195"/>
      <c r="N95" s="195"/>
      <c r="O95" s="195"/>
      <c r="P95" s="195"/>
      <c r="Q95" s="195"/>
      <c r="R95" s="198"/>
    </row>
    <row r="96" spans="1:18">
      <c r="A96" s="439" t="s">
        <v>997</v>
      </c>
      <c r="B96" s="1474"/>
      <c r="C96" s="195"/>
      <c r="D96" s="195"/>
      <c r="E96" s="195"/>
      <c r="F96" s="195"/>
      <c r="G96" s="195"/>
      <c r="H96" s="195"/>
      <c r="I96" s="195"/>
      <c r="J96" s="195"/>
      <c r="K96" s="195"/>
      <c r="L96" s="195"/>
      <c r="M96" s="195"/>
      <c r="N96" s="195"/>
      <c r="O96" s="195"/>
      <c r="P96" s="195"/>
      <c r="Q96" s="195"/>
      <c r="R96" s="198"/>
    </row>
    <row r="97" spans="1:18">
      <c r="A97" s="439" t="s">
        <v>998</v>
      </c>
      <c r="B97" s="1474">
        <v>4</v>
      </c>
      <c r="C97" s="1427"/>
      <c r="D97" s="1427"/>
      <c r="E97" s="1427"/>
      <c r="F97" s="1427"/>
      <c r="G97" s="1427"/>
      <c r="H97" s="1427"/>
      <c r="I97" s="1427"/>
      <c r="J97" s="1427"/>
      <c r="K97" s="1427"/>
      <c r="L97" s="1427"/>
      <c r="M97" s="1427"/>
      <c r="N97" s="1427"/>
      <c r="O97" s="1427"/>
      <c r="P97" s="1427"/>
      <c r="Q97" s="1427"/>
      <c r="R97" s="1430"/>
    </row>
    <row r="98" spans="1:18">
      <c r="A98" s="439" t="s">
        <v>999</v>
      </c>
      <c r="B98" s="1474"/>
      <c r="C98" s="1478"/>
      <c r="D98" s="1478"/>
      <c r="E98" s="1478"/>
      <c r="F98" s="1478"/>
      <c r="G98" s="1478"/>
      <c r="H98" s="1478"/>
      <c r="I98" s="1478"/>
      <c r="J98" s="1478"/>
      <c r="K98" s="1478"/>
      <c r="L98" s="1478"/>
      <c r="M98" s="1478"/>
      <c r="N98" s="1478"/>
      <c r="O98" s="1478"/>
      <c r="P98" s="1478"/>
      <c r="Q98" s="1478"/>
      <c r="R98" s="1479"/>
    </row>
    <row r="99" spans="1:18">
      <c r="A99" s="439" t="s">
        <v>1000</v>
      </c>
      <c r="B99" s="1474"/>
      <c r="C99" s="1480"/>
      <c r="D99" s="1480"/>
      <c r="E99" s="1480"/>
      <c r="F99" s="1480"/>
      <c r="G99" s="1480"/>
      <c r="H99" s="1480"/>
      <c r="I99" s="1480"/>
      <c r="J99" s="1480"/>
      <c r="K99" s="1480"/>
      <c r="L99" s="1480"/>
      <c r="M99" s="1480"/>
      <c r="N99" s="1480"/>
      <c r="O99" s="1480"/>
      <c r="P99" s="1480"/>
      <c r="Q99" s="1480"/>
      <c r="R99" s="1481"/>
    </row>
    <row r="100" spans="1:18">
      <c r="A100" s="439" t="s">
        <v>1001</v>
      </c>
      <c r="B100" s="1474"/>
      <c r="C100" s="1478"/>
      <c r="D100" s="1478"/>
      <c r="E100" s="1478"/>
      <c r="F100" s="1478"/>
      <c r="G100" s="1478"/>
      <c r="H100" s="1478"/>
      <c r="I100" s="1478"/>
      <c r="J100" s="1478"/>
      <c r="K100" s="1478"/>
      <c r="L100" s="1478"/>
      <c r="M100" s="1478"/>
      <c r="N100" s="1478"/>
      <c r="O100" s="1478"/>
      <c r="P100" s="1478"/>
      <c r="Q100" s="1478"/>
      <c r="R100" s="1479"/>
    </row>
    <row r="101" spans="1:18">
      <c r="A101" s="439" t="s">
        <v>1002</v>
      </c>
      <c r="B101" s="1474"/>
      <c r="C101" s="1478"/>
      <c r="D101" s="1478"/>
      <c r="E101" s="1478"/>
      <c r="F101" s="1478"/>
      <c r="G101" s="1478"/>
      <c r="H101" s="1478"/>
      <c r="I101" s="1478"/>
      <c r="J101" s="1478"/>
      <c r="K101" s="1478"/>
      <c r="L101" s="1478"/>
      <c r="M101" s="1478"/>
      <c r="N101" s="1478"/>
      <c r="O101" s="1478"/>
      <c r="P101" s="1478"/>
      <c r="Q101" s="1478"/>
      <c r="R101" s="1479"/>
    </row>
    <row r="102" spans="1:18">
      <c r="A102" s="439" t="s">
        <v>1003</v>
      </c>
      <c r="B102" s="1474"/>
      <c r="C102" s="1478"/>
      <c r="D102" s="1478"/>
      <c r="E102" s="1478"/>
      <c r="F102" s="1478"/>
      <c r="G102" s="1478"/>
      <c r="H102" s="1478"/>
      <c r="I102" s="1478"/>
      <c r="J102" s="1478"/>
      <c r="K102" s="1478"/>
      <c r="L102" s="1478"/>
      <c r="M102" s="1478"/>
      <c r="N102" s="1478"/>
      <c r="O102" s="1478"/>
      <c r="P102" s="1478"/>
      <c r="Q102" s="1478"/>
      <c r="R102" s="1479"/>
    </row>
    <row r="103" spans="1:18">
      <c r="A103" s="439" t="s">
        <v>1004</v>
      </c>
      <c r="B103" s="1474"/>
      <c r="C103" s="1478"/>
      <c r="D103" s="1478"/>
      <c r="E103" s="1478"/>
      <c r="F103" s="1478"/>
      <c r="G103" s="1478"/>
      <c r="H103" s="1478"/>
      <c r="I103" s="1478"/>
      <c r="J103" s="1478"/>
      <c r="K103" s="1478"/>
      <c r="L103" s="1478"/>
      <c r="M103" s="1478"/>
      <c r="N103" s="1478"/>
      <c r="O103" s="1478"/>
      <c r="P103" s="1478"/>
      <c r="Q103" s="1478"/>
      <c r="R103" s="1479"/>
    </row>
    <row r="104" spans="1:18">
      <c r="A104" s="1482" t="s">
        <v>1005</v>
      </c>
      <c r="B104" s="1464"/>
      <c r="C104" s="1483"/>
      <c r="D104" s="1483"/>
      <c r="E104" s="1483"/>
      <c r="F104" s="1483"/>
      <c r="G104" s="1483"/>
      <c r="H104" s="1483"/>
      <c r="I104" s="1483"/>
      <c r="J104" s="1483"/>
      <c r="K104" s="1483"/>
      <c r="L104" s="1483"/>
      <c r="M104" s="1483"/>
      <c r="N104" s="1483"/>
      <c r="O104" s="1483"/>
      <c r="P104" s="1483"/>
      <c r="Q104" s="1483"/>
      <c r="R104" s="1484"/>
    </row>
    <row r="105" spans="1:18">
      <c r="A105" s="1485"/>
      <c r="B105" s="620"/>
      <c r="C105" s="1450"/>
      <c r="D105" s="1450"/>
      <c r="E105" s="1450"/>
      <c r="F105" s="1450"/>
      <c r="G105" s="1450"/>
      <c r="H105" s="1450"/>
      <c r="I105" s="1450"/>
      <c r="J105" s="1450"/>
      <c r="K105" s="1450"/>
      <c r="L105" s="1450"/>
      <c r="M105" s="1450"/>
      <c r="N105" s="1450"/>
      <c r="O105" s="1450"/>
      <c r="P105" s="1450"/>
      <c r="Q105" s="1450"/>
      <c r="R105" s="1451"/>
    </row>
    <row r="106" spans="1:18" s="325" customFormat="1">
      <c r="A106" s="476" t="s">
        <v>98</v>
      </c>
      <c r="B106" s="1486"/>
      <c r="C106" s="425"/>
      <c r="D106" s="425"/>
      <c r="E106" s="425"/>
      <c r="F106" s="425"/>
      <c r="G106" s="425"/>
      <c r="H106" s="425"/>
      <c r="I106" s="425"/>
      <c r="J106" s="425"/>
      <c r="K106" s="425"/>
      <c r="L106" s="425"/>
      <c r="M106" s="425"/>
      <c r="N106" s="425"/>
      <c r="O106" s="425"/>
      <c r="P106" s="425"/>
      <c r="Q106" s="425"/>
      <c r="R106" s="425"/>
    </row>
    <row r="107" spans="1:18" s="325" customFormat="1">
      <c r="A107" s="1487" t="s">
        <v>1045</v>
      </c>
      <c r="B107" s="1486"/>
      <c r="C107" s="425"/>
      <c r="D107" s="425"/>
      <c r="E107" s="425"/>
      <c r="F107" s="425"/>
      <c r="G107" s="425"/>
      <c r="H107" s="425"/>
      <c r="I107" s="425"/>
      <c r="J107" s="425"/>
      <c r="K107" s="425"/>
      <c r="L107" s="425"/>
      <c r="M107" s="425"/>
      <c r="N107" s="425"/>
      <c r="O107" s="425"/>
      <c r="P107" s="425"/>
      <c r="Q107" s="425"/>
      <c r="R107" s="425"/>
    </row>
    <row r="108" spans="1:18" s="325" customFormat="1">
      <c r="A108" s="1487" t="s">
        <v>1046</v>
      </c>
      <c r="B108" s="1486"/>
      <c r="C108" s="425"/>
      <c r="D108" s="425"/>
      <c r="E108" s="425"/>
      <c r="F108" s="425"/>
      <c r="G108" s="425"/>
      <c r="H108" s="425"/>
      <c r="I108" s="425"/>
      <c r="J108" s="425"/>
      <c r="K108" s="425"/>
      <c r="L108" s="425"/>
      <c r="M108" s="425"/>
      <c r="N108" s="425"/>
      <c r="O108" s="425"/>
      <c r="P108" s="425"/>
      <c r="Q108" s="425"/>
      <c r="R108" s="425"/>
    </row>
    <row r="109" spans="1:18" s="325" customFormat="1">
      <c r="A109" s="478" t="s">
        <v>1047</v>
      </c>
      <c r="B109" s="1486"/>
      <c r="C109" s="425"/>
      <c r="D109" s="425"/>
      <c r="E109" s="425"/>
      <c r="F109" s="425"/>
      <c r="G109" s="425"/>
      <c r="H109" s="425"/>
      <c r="I109" s="425"/>
      <c r="J109" s="425"/>
      <c r="K109" s="425"/>
      <c r="L109" s="425"/>
      <c r="M109" s="425"/>
      <c r="N109" s="425"/>
      <c r="O109" s="425"/>
      <c r="P109" s="425"/>
      <c r="Q109" s="425"/>
      <c r="R109" s="425"/>
    </row>
    <row r="110" spans="1:18" s="325" customFormat="1">
      <c r="A110" s="1487" t="s">
        <v>1048</v>
      </c>
      <c r="B110" s="1486"/>
      <c r="C110" s="425"/>
      <c r="D110" s="425"/>
      <c r="E110" s="425"/>
      <c r="F110" s="425"/>
      <c r="G110" s="425"/>
      <c r="H110" s="425"/>
      <c r="I110" s="425"/>
      <c r="J110" s="425"/>
      <c r="K110" s="425"/>
      <c r="L110" s="425"/>
      <c r="M110" s="425"/>
      <c r="N110" s="425"/>
      <c r="O110" s="425"/>
      <c r="P110" s="425"/>
      <c r="Q110" s="425"/>
      <c r="R110" s="425"/>
    </row>
    <row r="111" spans="1:18">
      <c r="A111" s="238" t="s">
        <v>1049</v>
      </c>
      <c r="B111" s="1488"/>
      <c r="C111" s="243"/>
      <c r="D111" s="243"/>
      <c r="E111" s="243"/>
      <c r="F111" s="243"/>
      <c r="G111" s="244"/>
      <c r="H111" s="244"/>
      <c r="I111" s="244"/>
      <c r="J111" s="244"/>
      <c r="K111" s="244"/>
      <c r="L111" s="244"/>
      <c r="M111" s="244"/>
      <c r="N111" s="244"/>
      <c r="O111" s="244"/>
      <c r="P111" s="244"/>
      <c r="Q111" s="244"/>
      <c r="R111" s="244"/>
    </row>
    <row r="112" spans="1:18">
      <c r="A112" s="238" t="s">
        <v>1050</v>
      </c>
      <c r="B112" s="1488"/>
      <c r="C112" s="243"/>
      <c r="D112" s="243"/>
      <c r="E112" s="243"/>
      <c r="F112" s="243"/>
      <c r="G112" s="244"/>
      <c r="H112" s="244"/>
      <c r="I112" s="244"/>
      <c r="J112" s="244"/>
      <c r="K112" s="244"/>
      <c r="L112" s="244"/>
      <c r="M112" s="244"/>
      <c r="N112" s="244"/>
      <c r="O112" s="244"/>
      <c r="P112" s="244"/>
      <c r="Q112" s="244"/>
      <c r="R112" s="244"/>
    </row>
    <row r="113" spans="1:9">
      <c r="A113" s="62"/>
      <c r="B113" s="1488"/>
      <c r="C113" s="62"/>
      <c r="D113" s="62"/>
      <c r="E113" s="62"/>
      <c r="F113" s="62"/>
      <c r="G113" s="62"/>
      <c r="H113" s="62"/>
      <c r="I113" s="62"/>
    </row>
    <row r="114" spans="1:9">
      <c r="A114" s="62"/>
      <c r="B114" s="1489"/>
      <c r="C114" s="62"/>
      <c r="D114" s="62"/>
      <c r="E114" s="62"/>
      <c r="F114" s="62"/>
      <c r="G114" s="62"/>
      <c r="H114" s="62"/>
      <c r="I114" s="62"/>
    </row>
    <row r="115" spans="1:9">
      <c r="A115" s="62"/>
      <c r="B115" s="1489"/>
      <c r="C115" s="62"/>
      <c r="D115" s="62"/>
      <c r="E115" s="62"/>
      <c r="F115" s="62"/>
      <c r="G115" s="62"/>
      <c r="H115" s="62"/>
      <c r="I115" s="62"/>
    </row>
    <row r="116" spans="1:9">
      <c r="A116" s="62"/>
      <c r="B116" s="1489"/>
      <c r="C116" s="62"/>
      <c r="D116" s="62"/>
      <c r="E116" s="62"/>
      <c r="F116" s="62"/>
      <c r="G116" s="62"/>
      <c r="H116" s="62"/>
      <c r="I116" s="62"/>
    </row>
    <row r="117" spans="1:9">
      <c r="A117" s="62"/>
      <c r="B117" s="1488"/>
      <c r="C117" s="62"/>
      <c r="D117" s="62"/>
      <c r="E117" s="62"/>
      <c r="F117" s="62"/>
      <c r="G117" s="62"/>
      <c r="H117" s="62"/>
      <c r="I117" s="6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166"/>
  <sheetViews>
    <sheetView tabSelected="1" topLeftCell="A10" workbookViewId="0">
      <selection activeCell="A22" sqref="A22"/>
    </sheetView>
  </sheetViews>
  <sheetFormatPr defaultRowHeight="15"/>
  <cols>
    <col min="1" max="1" width="35.7109375" bestFit="1" customWidth="1"/>
    <col min="2" max="2" width="39.42578125" bestFit="1" customWidth="1"/>
  </cols>
  <sheetData>
    <row r="1" spans="1:3">
      <c r="A1" s="2267" t="s">
        <v>1582</v>
      </c>
      <c r="B1" s="2268" t="s">
        <v>1583</v>
      </c>
      <c r="C1" s="2269"/>
    </row>
    <row r="2" spans="1:3">
      <c r="A2" s="2270" t="str">
        <f>C2&amp;" - "&amp;B2</f>
        <v>Vote1 - Health</v>
      </c>
      <c r="B2" s="2271" t="s">
        <v>84</v>
      </c>
      <c r="C2" s="2269" t="s">
        <v>1584</v>
      </c>
    </row>
    <row r="3" spans="1:3">
      <c r="A3" s="2270" t="str">
        <f>C13&amp;" - "&amp; B13</f>
        <v>Vote2 - Planning &amp; Development</v>
      </c>
      <c r="B3" s="2272" t="s">
        <v>193</v>
      </c>
      <c r="C3" s="2269"/>
    </row>
    <row r="4" spans="1:3">
      <c r="A4" s="2270" t="str">
        <f>C24&amp;" - "&amp;B24</f>
        <v>Vote3 - Budget &amp; Treasury</v>
      </c>
      <c r="B4" s="2272" t="s">
        <v>1585</v>
      </c>
      <c r="C4" s="2269"/>
    </row>
    <row r="5" spans="1:3">
      <c r="A5" s="2270" t="str">
        <f>C35&amp;" - "&amp;B35</f>
        <v>Vote4 - Community &amp; Social Services</v>
      </c>
      <c r="B5" s="2272" t="s">
        <v>1585</v>
      </c>
      <c r="C5" s="2269"/>
    </row>
    <row r="6" spans="1:3">
      <c r="A6" s="2270" t="str">
        <f>C46&amp;" - "&amp;B46</f>
        <v>Vote5 - Executive &amp; Council</v>
      </c>
      <c r="B6" s="2272" t="s">
        <v>1585</v>
      </c>
      <c r="C6" s="2269"/>
    </row>
    <row r="7" spans="1:3">
      <c r="A7" s="2270" t="str">
        <f>C57&amp;" - "&amp;B57</f>
        <v>Vote6 - Public Safety</v>
      </c>
      <c r="B7" s="2272" t="s">
        <v>1586</v>
      </c>
      <c r="C7" s="2269"/>
    </row>
    <row r="8" spans="1:3">
      <c r="A8" s="2270" t="str">
        <f>C68&amp;" - "&amp;B68</f>
        <v>Vote7 - Sport &amp; Recreation</v>
      </c>
      <c r="B8" s="2272" t="s">
        <v>1587</v>
      </c>
      <c r="C8" s="2269"/>
    </row>
    <row r="9" spans="1:3">
      <c r="A9" s="2270" t="str">
        <f>C79&amp;" - "&amp;B79</f>
        <v>Vote8 - Waste Management</v>
      </c>
      <c r="B9" s="2272" t="s">
        <v>1588</v>
      </c>
      <c r="C9" s="2269"/>
    </row>
    <row r="10" spans="1:3">
      <c r="A10" s="2270" t="str">
        <f>C90&amp;" - "&amp;B90</f>
        <v>Vote9 - Electricity</v>
      </c>
      <c r="B10" s="2272" t="s">
        <v>1589</v>
      </c>
      <c r="C10" s="2269"/>
    </row>
    <row r="11" spans="1:3">
      <c r="A11" s="2270" t="str">
        <f>C101&amp;" - "&amp;B101</f>
        <v>Vote10 - Water</v>
      </c>
      <c r="B11" s="2272" t="s">
        <v>1590</v>
      </c>
      <c r="C11" s="2269"/>
    </row>
    <row r="12" spans="1:3">
      <c r="A12" s="2270" t="str">
        <f>C112&amp;" - "&amp;B112</f>
        <v>Vote11 - Subvote example 10</v>
      </c>
      <c r="B12" s="2272" t="s">
        <v>618</v>
      </c>
      <c r="C12" s="2269"/>
    </row>
    <row r="13" spans="1:3">
      <c r="A13" s="2270" t="str">
        <f>C123&amp;" - "&amp;B123</f>
        <v>Vote12 - Subvote example 10</v>
      </c>
      <c r="B13" s="2271" t="s">
        <v>611</v>
      </c>
      <c r="C13" s="2269" t="s">
        <v>1591</v>
      </c>
    </row>
    <row r="14" spans="1:3">
      <c r="A14" s="2270" t="str">
        <f>C134&amp;" - "&amp;B134</f>
        <v>Vote13 - Subvote example 10</v>
      </c>
      <c r="B14" s="2272" t="s">
        <v>195</v>
      </c>
      <c r="C14" s="2269"/>
    </row>
    <row r="15" spans="1:3">
      <c r="A15" s="2270" t="str">
        <f>C145&amp;" - "&amp;B145</f>
        <v>Vote14 - Subvote example 10</v>
      </c>
      <c r="B15" s="2272" t="s">
        <v>196</v>
      </c>
      <c r="C15" s="2269"/>
    </row>
    <row r="16" spans="1:3">
      <c r="A16" s="2270" t="str">
        <f>C156&amp;" - "&amp;B156</f>
        <v>Vote15 - Example 15</v>
      </c>
      <c r="B16" s="2272" t="s">
        <v>197</v>
      </c>
      <c r="C16" s="2269"/>
    </row>
    <row r="17" spans="1:3">
      <c r="A17" s="2269"/>
      <c r="B17" s="2272" t="s">
        <v>198</v>
      </c>
      <c r="C17" s="2269"/>
    </row>
    <row r="18" spans="1:3">
      <c r="A18" s="2269"/>
      <c r="B18" s="2272" t="s">
        <v>1587</v>
      </c>
      <c r="C18" s="2269"/>
    </row>
    <row r="19" spans="1:3">
      <c r="A19" s="2269"/>
      <c r="B19" s="2272" t="s">
        <v>1587</v>
      </c>
      <c r="C19" s="2269"/>
    </row>
    <row r="20" spans="1:3">
      <c r="A20" s="2269"/>
      <c r="B20" s="2272" t="s">
        <v>1588</v>
      </c>
      <c r="C20" s="2269"/>
    </row>
    <row r="21" spans="1:3">
      <c r="A21" s="2269"/>
      <c r="B21" s="2272" t="s">
        <v>1589</v>
      </c>
      <c r="C21" s="2269"/>
    </row>
    <row r="22" spans="1:3">
      <c r="A22" s="2269"/>
      <c r="B22" s="2272" t="s">
        <v>1590</v>
      </c>
      <c r="C22" s="2269"/>
    </row>
    <row r="23" spans="1:3">
      <c r="A23" s="2269"/>
      <c r="B23" s="2272" t="s">
        <v>618</v>
      </c>
      <c r="C23" s="2269"/>
    </row>
    <row r="24" spans="1:3">
      <c r="A24" s="2269"/>
      <c r="B24" s="2271" t="s">
        <v>612</v>
      </c>
      <c r="C24" s="2269" t="s">
        <v>1592</v>
      </c>
    </row>
    <row r="25" spans="1:3">
      <c r="A25" s="2269"/>
      <c r="B25" s="2272" t="s">
        <v>199</v>
      </c>
      <c r="C25" s="2269"/>
    </row>
    <row r="26" spans="1:3">
      <c r="A26" s="2269"/>
      <c r="B26" s="2272" t="s">
        <v>201</v>
      </c>
      <c r="C26" s="2269"/>
    </row>
    <row r="27" spans="1:3">
      <c r="A27" s="2269"/>
      <c r="B27" s="2272" t="s">
        <v>202</v>
      </c>
      <c r="C27" s="2269"/>
    </row>
    <row r="28" spans="1:3">
      <c r="A28" s="2269"/>
      <c r="B28" s="2272" t="s">
        <v>203</v>
      </c>
      <c r="C28" s="2269"/>
    </row>
    <row r="29" spans="1:3">
      <c r="A29" s="2269"/>
      <c r="B29" s="2272" t="s">
        <v>204</v>
      </c>
      <c r="C29" s="2269"/>
    </row>
    <row r="30" spans="1:3">
      <c r="A30" s="2269"/>
      <c r="B30" s="2272" t="s">
        <v>205</v>
      </c>
      <c r="C30" s="2269"/>
    </row>
    <row r="31" spans="1:3">
      <c r="A31" s="2269"/>
      <c r="B31" s="2272" t="s">
        <v>206</v>
      </c>
      <c r="C31" s="2269"/>
    </row>
    <row r="32" spans="1:3">
      <c r="A32" s="2269"/>
      <c r="B32" s="2272" t="s">
        <v>207</v>
      </c>
      <c r="C32" s="2269"/>
    </row>
    <row r="33" spans="1:3">
      <c r="A33" s="2269"/>
      <c r="B33" s="2272" t="s">
        <v>1590</v>
      </c>
      <c r="C33" s="2269"/>
    </row>
    <row r="34" spans="1:3">
      <c r="A34" s="2269"/>
      <c r="B34" s="2272" t="s">
        <v>618</v>
      </c>
      <c r="C34" s="2269"/>
    </row>
    <row r="35" spans="1:3">
      <c r="A35" s="2269"/>
      <c r="B35" s="2271" t="s">
        <v>613</v>
      </c>
      <c r="C35" s="2269" t="s">
        <v>1593</v>
      </c>
    </row>
    <row r="36" spans="1:3">
      <c r="A36" s="2269"/>
      <c r="B36" s="2272" t="s">
        <v>208</v>
      </c>
      <c r="C36" s="2269"/>
    </row>
    <row r="37" spans="1:3">
      <c r="A37" s="2269"/>
      <c r="B37" s="2272" t="s">
        <v>209</v>
      </c>
      <c r="C37" s="2269"/>
    </row>
    <row r="38" spans="1:3">
      <c r="A38" s="2269"/>
      <c r="B38" s="2272" t="s">
        <v>210</v>
      </c>
      <c r="C38" s="2269"/>
    </row>
    <row r="39" spans="1:3">
      <c r="A39" s="2269"/>
      <c r="B39" s="2272" t="s">
        <v>211</v>
      </c>
      <c r="C39" s="2269"/>
    </row>
    <row r="40" spans="1:3">
      <c r="A40" s="2269"/>
      <c r="B40" s="2272" t="s">
        <v>1586</v>
      </c>
      <c r="C40" s="2269"/>
    </row>
    <row r="41" spans="1:3">
      <c r="A41" s="2269"/>
      <c r="B41" s="2272" t="s">
        <v>1587</v>
      </c>
      <c r="C41" s="2269"/>
    </row>
    <row r="42" spans="1:3">
      <c r="A42" s="2269"/>
      <c r="B42" s="2272" t="s">
        <v>1588</v>
      </c>
      <c r="C42" s="2269"/>
    </row>
    <row r="43" spans="1:3">
      <c r="A43" s="2269"/>
      <c r="B43" s="2272" t="s">
        <v>1589</v>
      </c>
      <c r="C43" s="2269"/>
    </row>
    <row r="44" spans="1:3">
      <c r="A44" s="2269"/>
      <c r="B44" s="2272" t="s">
        <v>1590</v>
      </c>
      <c r="C44" s="2269"/>
    </row>
    <row r="45" spans="1:3">
      <c r="A45" s="2269"/>
      <c r="B45" s="2272" t="s">
        <v>618</v>
      </c>
      <c r="C45" s="2269"/>
    </row>
    <row r="46" spans="1:3">
      <c r="A46" s="2269"/>
      <c r="B46" s="2271" t="s">
        <v>614</v>
      </c>
      <c r="C46" s="2269" t="s">
        <v>1594</v>
      </c>
    </row>
    <row r="47" spans="1:3">
      <c r="A47" s="2269"/>
      <c r="B47" s="2272" t="s">
        <v>212</v>
      </c>
      <c r="C47" s="2269"/>
    </row>
    <row r="48" spans="1:3">
      <c r="A48" s="2269"/>
      <c r="B48" s="2272" t="s">
        <v>1587</v>
      </c>
      <c r="C48" s="2269"/>
    </row>
    <row r="49" spans="1:3">
      <c r="A49" s="2269"/>
      <c r="B49" s="2272" t="s">
        <v>1587</v>
      </c>
      <c r="C49" s="2269"/>
    </row>
    <row r="50" spans="1:3">
      <c r="A50" s="2269"/>
      <c r="B50" s="2272" t="s">
        <v>1587</v>
      </c>
      <c r="C50" s="2269"/>
    </row>
    <row r="51" spans="1:3">
      <c r="A51" s="2269"/>
      <c r="B51" s="2272" t="s">
        <v>1587</v>
      </c>
      <c r="C51" s="2269"/>
    </row>
    <row r="52" spans="1:3">
      <c r="A52" s="2269"/>
      <c r="B52" s="2272" t="s">
        <v>1587</v>
      </c>
      <c r="C52" s="2269"/>
    </row>
    <row r="53" spans="1:3">
      <c r="A53" s="2269"/>
      <c r="B53" s="2272" t="s">
        <v>1588</v>
      </c>
      <c r="C53" s="2269"/>
    </row>
    <row r="54" spans="1:3">
      <c r="A54" s="2269"/>
      <c r="B54" s="2272" t="s">
        <v>1589</v>
      </c>
      <c r="C54" s="2269"/>
    </row>
    <row r="55" spans="1:3">
      <c r="A55" s="2269"/>
      <c r="B55" s="2272" t="s">
        <v>1590</v>
      </c>
      <c r="C55" s="2269"/>
    </row>
    <row r="56" spans="1:3">
      <c r="A56" s="2269"/>
      <c r="B56" s="2272" t="s">
        <v>618</v>
      </c>
      <c r="C56" s="2269"/>
    </row>
    <row r="57" spans="1:3">
      <c r="A57" s="2269"/>
      <c r="B57" s="2271" t="s">
        <v>615</v>
      </c>
      <c r="C57" s="2269" t="s">
        <v>1595</v>
      </c>
    </row>
    <row r="58" spans="1:3">
      <c r="A58" s="2269"/>
      <c r="B58" s="2272" t="s">
        <v>213</v>
      </c>
      <c r="C58" s="2269"/>
    </row>
    <row r="59" spans="1:3">
      <c r="A59" s="2269"/>
      <c r="B59" s="2272" t="s">
        <v>1596</v>
      </c>
      <c r="C59" s="2269"/>
    </row>
    <row r="60" spans="1:3">
      <c r="A60" s="2269"/>
      <c r="B60" s="2272" t="s">
        <v>1596</v>
      </c>
      <c r="C60" s="2269"/>
    </row>
    <row r="61" spans="1:3">
      <c r="A61" s="2269"/>
      <c r="B61" s="2272" t="s">
        <v>1585</v>
      </c>
      <c r="C61" s="2269"/>
    </row>
    <row r="62" spans="1:3">
      <c r="A62" s="2269"/>
      <c r="B62" s="2272" t="s">
        <v>1586</v>
      </c>
      <c r="C62" s="2269"/>
    </row>
    <row r="63" spans="1:3">
      <c r="A63" s="2269"/>
      <c r="B63" s="2272" t="s">
        <v>1587</v>
      </c>
      <c r="C63" s="2269"/>
    </row>
    <row r="64" spans="1:3">
      <c r="A64" s="2269"/>
      <c r="B64" s="2272" t="s">
        <v>1588</v>
      </c>
      <c r="C64" s="2269"/>
    </row>
    <row r="65" spans="1:3">
      <c r="A65" s="2269"/>
      <c r="B65" s="2272" t="s">
        <v>1589</v>
      </c>
      <c r="C65" s="2269"/>
    </row>
    <row r="66" spans="1:3">
      <c r="A66" s="2269"/>
      <c r="B66" s="2272" t="s">
        <v>1590</v>
      </c>
      <c r="C66" s="2269"/>
    </row>
    <row r="67" spans="1:3">
      <c r="A67" s="2269"/>
      <c r="B67" s="2272" t="s">
        <v>618</v>
      </c>
      <c r="C67" s="2269"/>
    </row>
    <row r="68" spans="1:3">
      <c r="A68" s="2269"/>
      <c r="B68" s="2271" t="s">
        <v>616</v>
      </c>
      <c r="C68" s="2269" t="s">
        <v>1597</v>
      </c>
    </row>
    <row r="69" spans="1:3">
      <c r="A69" s="2269"/>
      <c r="B69" s="2272" t="s">
        <v>214</v>
      </c>
      <c r="C69" s="2269"/>
    </row>
    <row r="70" spans="1:3">
      <c r="A70" s="2269"/>
      <c r="B70" s="2272" t="s">
        <v>1596</v>
      </c>
      <c r="C70" s="2269"/>
    </row>
    <row r="71" spans="1:3">
      <c r="A71" s="2269"/>
      <c r="B71" s="2272" t="s">
        <v>1596</v>
      </c>
      <c r="C71" s="2269"/>
    </row>
    <row r="72" spans="1:3">
      <c r="A72" s="2269"/>
      <c r="B72" s="2272" t="s">
        <v>1585</v>
      </c>
      <c r="C72" s="2269"/>
    </row>
    <row r="73" spans="1:3">
      <c r="A73" s="2269"/>
      <c r="B73" s="2272" t="s">
        <v>1586</v>
      </c>
      <c r="C73" s="2269"/>
    </row>
    <row r="74" spans="1:3">
      <c r="A74" s="2269"/>
      <c r="B74" s="2272" t="s">
        <v>1587</v>
      </c>
      <c r="C74" s="2269"/>
    </row>
    <row r="75" spans="1:3">
      <c r="A75" s="2269"/>
      <c r="B75" s="2272" t="s">
        <v>1588</v>
      </c>
      <c r="C75" s="2269"/>
    </row>
    <row r="76" spans="1:3">
      <c r="A76" s="2269"/>
      <c r="B76" s="2272" t="s">
        <v>1589</v>
      </c>
      <c r="C76" s="2269"/>
    </row>
    <row r="77" spans="1:3">
      <c r="A77" s="2269"/>
      <c r="B77" s="2272" t="s">
        <v>1590</v>
      </c>
      <c r="C77" s="2269"/>
    </row>
    <row r="78" spans="1:3">
      <c r="A78" s="2269"/>
      <c r="B78" s="2272" t="s">
        <v>618</v>
      </c>
      <c r="C78" s="2269"/>
    </row>
    <row r="79" spans="1:3">
      <c r="A79" s="2269"/>
      <c r="B79" s="2271" t="s">
        <v>617</v>
      </c>
      <c r="C79" s="2269" t="s">
        <v>1598</v>
      </c>
    </row>
    <row r="80" spans="1:3">
      <c r="A80" s="2269"/>
      <c r="B80" s="2272" t="s">
        <v>215</v>
      </c>
      <c r="C80" s="2269"/>
    </row>
    <row r="81" spans="1:3">
      <c r="A81" s="2269"/>
      <c r="B81" s="2272" t="s">
        <v>216</v>
      </c>
      <c r="C81" s="2269"/>
    </row>
    <row r="82" spans="1:3">
      <c r="A82" s="2269"/>
      <c r="B82" s="2272" t="s">
        <v>1596</v>
      </c>
      <c r="C82" s="2269"/>
    </row>
    <row r="83" spans="1:3">
      <c r="A83" s="2269"/>
      <c r="B83" s="2272" t="s">
        <v>1585</v>
      </c>
      <c r="C83" s="2269"/>
    </row>
    <row r="84" spans="1:3">
      <c r="A84" s="2269"/>
      <c r="B84" s="2272" t="s">
        <v>1586</v>
      </c>
      <c r="C84" s="2269"/>
    </row>
    <row r="85" spans="1:3">
      <c r="A85" s="2269"/>
      <c r="B85" s="2272" t="s">
        <v>1587</v>
      </c>
      <c r="C85" s="2269"/>
    </row>
    <row r="86" spans="1:3">
      <c r="A86" s="2269"/>
      <c r="B86" s="2272" t="s">
        <v>1588</v>
      </c>
      <c r="C86" s="2269"/>
    </row>
    <row r="87" spans="1:3">
      <c r="A87" s="2269"/>
      <c r="B87" s="2272" t="s">
        <v>1589</v>
      </c>
      <c r="C87" s="2269"/>
    </row>
    <row r="88" spans="1:3">
      <c r="A88" s="2269"/>
      <c r="B88" s="2272" t="s">
        <v>1590</v>
      </c>
      <c r="C88" s="2269"/>
    </row>
    <row r="89" spans="1:3">
      <c r="A89" s="2269"/>
      <c r="B89" s="2272" t="s">
        <v>618</v>
      </c>
      <c r="C89" s="2269"/>
    </row>
    <row r="90" spans="1:3">
      <c r="A90" s="2269"/>
      <c r="B90" s="2271" t="s">
        <v>90</v>
      </c>
      <c r="C90" s="2269" t="s">
        <v>1599</v>
      </c>
    </row>
    <row r="91" spans="1:3">
      <c r="A91" s="2269"/>
      <c r="B91" s="2272" t="s">
        <v>90</v>
      </c>
      <c r="C91" s="2269"/>
    </row>
    <row r="92" spans="1:3">
      <c r="A92" s="2269"/>
      <c r="B92" s="2272" t="s">
        <v>1600</v>
      </c>
      <c r="C92" s="2269"/>
    </row>
    <row r="93" spans="1:3">
      <c r="A93" s="2269"/>
      <c r="B93" s="2272" t="s">
        <v>1600</v>
      </c>
      <c r="C93" s="2269"/>
    </row>
    <row r="94" spans="1:3">
      <c r="A94" s="2269"/>
      <c r="B94" s="2272" t="s">
        <v>1596</v>
      </c>
      <c r="C94" s="2269"/>
    </row>
    <row r="95" spans="1:3">
      <c r="A95" s="2269"/>
      <c r="B95" s="2272" t="s">
        <v>1585</v>
      </c>
      <c r="C95" s="2269"/>
    </row>
    <row r="96" spans="1:3">
      <c r="A96" s="2269"/>
      <c r="B96" s="2272" t="s">
        <v>1586</v>
      </c>
      <c r="C96" s="2269"/>
    </row>
    <row r="97" spans="1:3">
      <c r="A97" s="2269"/>
      <c r="B97" s="2272" t="s">
        <v>1587</v>
      </c>
      <c r="C97" s="2269"/>
    </row>
    <row r="98" spans="1:3">
      <c r="A98" s="2269"/>
      <c r="B98" s="2272" t="s">
        <v>1588</v>
      </c>
      <c r="C98" s="2269"/>
    </row>
    <row r="99" spans="1:3">
      <c r="A99" s="2269"/>
      <c r="B99" s="2272" t="s">
        <v>1589</v>
      </c>
      <c r="C99" s="2269"/>
    </row>
    <row r="100" spans="1:3">
      <c r="A100" s="2269"/>
      <c r="B100" s="2272" t="s">
        <v>1590</v>
      </c>
      <c r="C100" s="2269"/>
    </row>
    <row r="101" spans="1:3">
      <c r="A101" s="2269"/>
      <c r="B101" s="2271" t="s">
        <v>91</v>
      </c>
      <c r="C101" s="2269" t="s">
        <v>1601</v>
      </c>
    </row>
    <row r="102" spans="1:3">
      <c r="A102" s="2269"/>
      <c r="B102" s="2272" t="s">
        <v>139</v>
      </c>
      <c r="C102" s="2269"/>
    </row>
    <row r="103" spans="1:3">
      <c r="A103" s="2269"/>
      <c r="B103" s="2272" t="s">
        <v>1600</v>
      </c>
      <c r="C103" s="2269"/>
    </row>
    <row r="104" spans="1:3">
      <c r="A104" s="2269"/>
      <c r="B104" s="2272" t="s">
        <v>1600</v>
      </c>
      <c r="C104" s="2269"/>
    </row>
    <row r="105" spans="1:3">
      <c r="A105" s="2269"/>
      <c r="B105" s="2272" t="s">
        <v>1596</v>
      </c>
      <c r="C105" s="2269"/>
    </row>
    <row r="106" spans="1:3">
      <c r="A106" s="2269"/>
      <c r="B106" s="2272" t="s">
        <v>1585</v>
      </c>
      <c r="C106" s="2269"/>
    </row>
    <row r="107" spans="1:3">
      <c r="A107" s="2269"/>
      <c r="B107" s="2272" t="s">
        <v>1586</v>
      </c>
      <c r="C107" s="2269"/>
    </row>
    <row r="108" spans="1:3">
      <c r="A108" s="2269"/>
      <c r="B108" s="2272" t="s">
        <v>1587</v>
      </c>
      <c r="C108" s="2269"/>
    </row>
    <row r="109" spans="1:3">
      <c r="A109" s="2269"/>
      <c r="B109" s="2272" t="s">
        <v>1588</v>
      </c>
      <c r="C109" s="2269"/>
    </row>
    <row r="110" spans="1:3">
      <c r="A110" s="2269"/>
      <c r="B110" s="2272" t="s">
        <v>1589</v>
      </c>
      <c r="C110" s="2269"/>
    </row>
    <row r="111" spans="1:3">
      <c r="A111" s="2269"/>
      <c r="B111" s="2272" t="s">
        <v>1590</v>
      </c>
      <c r="C111" s="2269"/>
    </row>
    <row r="112" spans="1:3">
      <c r="A112" s="2269"/>
      <c r="B112" s="2271" t="s">
        <v>618</v>
      </c>
      <c r="C112" s="2269" t="s">
        <v>1602</v>
      </c>
    </row>
    <row r="113" spans="1:3">
      <c r="A113" s="2269"/>
      <c r="B113" s="2272" t="s">
        <v>1600</v>
      </c>
      <c r="C113" s="2269"/>
    </row>
    <row r="114" spans="1:3">
      <c r="A114" s="2269"/>
      <c r="B114" s="2272" t="s">
        <v>1600</v>
      </c>
      <c r="C114" s="2269"/>
    </row>
    <row r="115" spans="1:3">
      <c r="A115" s="2269"/>
      <c r="B115" s="2272" t="s">
        <v>1600</v>
      </c>
      <c r="C115" s="2269"/>
    </row>
    <row r="116" spans="1:3">
      <c r="A116" s="2269"/>
      <c r="B116" s="2272" t="s">
        <v>1596</v>
      </c>
      <c r="C116" s="2269"/>
    </row>
    <row r="117" spans="1:3">
      <c r="A117" s="2269"/>
      <c r="B117" s="2272" t="s">
        <v>1585</v>
      </c>
      <c r="C117" s="2269"/>
    </row>
    <row r="118" spans="1:3">
      <c r="A118" s="2269"/>
      <c r="B118" s="2272" t="s">
        <v>1586</v>
      </c>
      <c r="C118" s="2269"/>
    </row>
    <row r="119" spans="1:3">
      <c r="A119" s="2269"/>
      <c r="B119" s="2272" t="s">
        <v>1587</v>
      </c>
      <c r="C119" s="2269"/>
    </row>
    <row r="120" spans="1:3">
      <c r="A120" s="2269"/>
      <c r="B120" s="2272" t="s">
        <v>1588</v>
      </c>
      <c r="C120" s="2269"/>
    </row>
    <row r="121" spans="1:3">
      <c r="A121" s="2269"/>
      <c r="B121" s="2272" t="s">
        <v>1589</v>
      </c>
      <c r="C121" s="2269"/>
    </row>
    <row r="122" spans="1:3">
      <c r="A122" s="2269"/>
      <c r="B122" s="2272" t="s">
        <v>1590</v>
      </c>
      <c r="C122" s="2269"/>
    </row>
    <row r="123" spans="1:3">
      <c r="A123" s="2269"/>
      <c r="B123" s="2271" t="s">
        <v>618</v>
      </c>
      <c r="C123" s="2269" t="s">
        <v>1603</v>
      </c>
    </row>
    <row r="124" spans="1:3">
      <c r="A124" s="2269"/>
      <c r="B124" s="2272" t="s">
        <v>1600</v>
      </c>
      <c r="C124" s="2269"/>
    </row>
    <row r="125" spans="1:3">
      <c r="A125" s="2269"/>
      <c r="B125" s="2272" t="s">
        <v>1600</v>
      </c>
      <c r="C125" s="2269"/>
    </row>
    <row r="126" spans="1:3">
      <c r="A126" s="2269"/>
      <c r="B126" s="2272" t="s">
        <v>1600</v>
      </c>
      <c r="C126" s="2269"/>
    </row>
    <row r="127" spans="1:3">
      <c r="A127" s="2269"/>
      <c r="B127" s="2272" t="s">
        <v>1596</v>
      </c>
      <c r="C127" s="2269"/>
    </row>
    <row r="128" spans="1:3">
      <c r="A128" s="2269"/>
      <c r="B128" s="2272" t="s">
        <v>1585</v>
      </c>
      <c r="C128" s="2269"/>
    </row>
    <row r="129" spans="1:3">
      <c r="A129" s="2269"/>
      <c r="B129" s="2272" t="s">
        <v>1586</v>
      </c>
      <c r="C129" s="2269"/>
    </row>
    <row r="130" spans="1:3">
      <c r="A130" s="2269"/>
      <c r="B130" s="2272" t="s">
        <v>1587</v>
      </c>
      <c r="C130" s="2269"/>
    </row>
    <row r="131" spans="1:3">
      <c r="A131" s="2269"/>
      <c r="B131" s="2272" t="s">
        <v>1588</v>
      </c>
      <c r="C131" s="2269"/>
    </row>
    <row r="132" spans="1:3">
      <c r="A132" s="2269"/>
      <c r="B132" s="2272" t="s">
        <v>1589</v>
      </c>
      <c r="C132" s="2269"/>
    </row>
    <row r="133" spans="1:3">
      <c r="A133" s="2269"/>
      <c r="B133" s="2272" t="s">
        <v>1590</v>
      </c>
      <c r="C133" s="2269"/>
    </row>
    <row r="134" spans="1:3">
      <c r="A134" s="2269"/>
      <c r="B134" s="2271" t="s">
        <v>618</v>
      </c>
      <c r="C134" s="2269" t="s">
        <v>1604</v>
      </c>
    </row>
    <row r="135" spans="1:3">
      <c r="A135" s="2269"/>
      <c r="B135" s="2272" t="s">
        <v>1600</v>
      </c>
      <c r="C135" s="2269"/>
    </row>
    <row r="136" spans="1:3">
      <c r="A136" s="2269"/>
      <c r="B136" s="2272" t="s">
        <v>1596</v>
      </c>
      <c r="C136" s="2269"/>
    </row>
    <row r="137" spans="1:3">
      <c r="A137" s="2269"/>
      <c r="B137" s="2272" t="s">
        <v>1596</v>
      </c>
      <c r="C137" s="2269"/>
    </row>
    <row r="138" spans="1:3">
      <c r="A138" s="2269"/>
      <c r="B138" s="2272" t="s">
        <v>1596</v>
      </c>
      <c r="C138" s="2269"/>
    </row>
    <row r="139" spans="1:3">
      <c r="A139" s="2269"/>
      <c r="B139" s="2272" t="s">
        <v>1585</v>
      </c>
      <c r="C139" s="2269"/>
    </row>
    <row r="140" spans="1:3">
      <c r="A140" s="2269"/>
      <c r="B140" s="2272" t="s">
        <v>1586</v>
      </c>
      <c r="C140" s="2269"/>
    </row>
    <row r="141" spans="1:3">
      <c r="A141" s="2269"/>
      <c r="B141" s="2272" t="s">
        <v>1587</v>
      </c>
      <c r="C141" s="2269"/>
    </row>
    <row r="142" spans="1:3">
      <c r="A142" s="2269"/>
      <c r="B142" s="2272" t="s">
        <v>1588</v>
      </c>
      <c r="C142" s="2269"/>
    </row>
    <row r="143" spans="1:3">
      <c r="A143" s="2269"/>
      <c r="B143" s="2272" t="s">
        <v>1589</v>
      </c>
      <c r="C143" s="2269"/>
    </row>
    <row r="144" spans="1:3">
      <c r="A144" s="2269"/>
      <c r="B144" s="2272" t="s">
        <v>1590</v>
      </c>
      <c r="C144" s="2269"/>
    </row>
    <row r="145" spans="1:3">
      <c r="A145" s="2269"/>
      <c r="B145" s="2271" t="s">
        <v>618</v>
      </c>
      <c r="C145" s="2269" t="s">
        <v>1605</v>
      </c>
    </row>
    <row r="146" spans="1:3">
      <c r="A146" s="2269"/>
      <c r="B146" s="2272" t="s">
        <v>217</v>
      </c>
      <c r="C146" s="2269"/>
    </row>
    <row r="147" spans="1:3">
      <c r="A147" s="2269"/>
      <c r="B147" s="2272" t="s">
        <v>1600</v>
      </c>
      <c r="C147" s="2269"/>
    </row>
    <row r="148" spans="1:3">
      <c r="A148" s="2269"/>
      <c r="B148" s="2272" t="s">
        <v>1596</v>
      </c>
      <c r="C148" s="2269"/>
    </row>
    <row r="149" spans="1:3">
      <c r="A149" s="2269"/>
      <c r="B149" s="2272" t="s">
        <v>1585</v>
      </c>
      <c r="C149" s="2269"/>
    </row>
    <row r="150" spans="1:3">
      <c r="A150" s="2269"/>
      <c r="B150" s="2272" t="s">
        <v>1586</v>
      </c>
      <c r="C150" s="2269"/>
    </row>
    <row r="151" spans="1:3">
      <c r="A151" s="2269"/>
      <c r="B151" s="2272" t="s">
        <v>1587</v>
      </c>
      <c r="C151" s="2269"/>
    </row>
    <row r="152" spans="1:3">
      <c r="A152" s="2269"/>
      <c r="B152" s="2272" t="s">
        <v>1588</v>
      </c>
      <c r="C152" s="2269"/>
    </row>
    <row r="153" spans="1:3">
      <c r="A153" s="2269"/>
      <c r="B153" s="2272" t="s">
        <v>1589</v>
      </c>
      <c r="C153" s="2269"/>
    </row>
    <row r="154" spans="1:3">
      <c r="A154" s="2269"/>
      <c r="B154" s="2272" t="s">
        <v>1590</v>
      </c>
      <c r="C154" s="2269"/>
    </row>
    <row r="155" spans="1:3">
      <c r="A155" s="2269"/>
      <c r="B155" s="2272" t="s">
        <v>618</v>
      </c>
      <c r="C155" s="2269"/>
    </row>
    <row r="156" spans="1:3">
      <c r="A156" s="2269"/>
      <c r="B156" s="2271" t="s">
        <v>1606</v>
      </c>
      <c r="C156" s="2269" t="s">
        <v>1607</v>
      </c>
    </row>
    <row r="157" spans="1:3">
      <c r="A157" s="2269"/>
      <c r="B157" s="2272" t="s">
        <v>217</v>
      </c>
      <c r="C157" s="2269"/>
    </row>
    <row r="158" spans="1:3">
      <c r="A158" s="2269"/>
      <c r="B158" s="2272" t="s">
        <v>1600</v>
      </c>
      <c r="C158" s="2269"/>
    </row>
    <row r="159" spans="1:3">
      <c r="A159" s="2269"/>
      <c r="B159" s="2272" t="s">
        <v>1596</v>
      </c>
      <c r="C159" s="2269"/>
    </row>
    <row r="160" spans="1:3">
      <c r="A160" s="2269"/>
      <c r="B160" s="2272" t="s">
        <v>1585</v>
      </c>
      <c r="C160" s="2269"/>
    </row>
    <row r="161" spans="1:3">
      <c r="A161" s="2269"/>
      <c r="B161" s="2272" t="s">
        <v>1586</v>
      </c>
      <c r="C161" s="2269"/>
    </row>
    <row r="162" spans="1:3">
      <c r="A162" s="2269"/>
      <c r="B162" s="2272" t="s">
        <v>1587</v>
      </c>
      <c r="C162" s="2269"/>
    </row>
    <row r="163" spans="1:3">
      <c r="A163" s="2269"/>
      <c r="B163" s="2272" t="s">
        <v>1588</v>
      </c>
      <c r="C163" s="2269"/>
    </row>
    <row r="164" spans="1:3">
      <c r="A164" s="2269"/>
      <c r="B164" s="2272" t="s">
        <v>1589</v>
      </c>
      <c r="C164" s="2269"/>
    </row>
    <row r="165" spans="1:3">
      <c r="A165" s="2269"/>
      <c r="B165" s="2272" t="s">
        <v>1590</v>
      </c>
      <c r="C165" s="2269"/>
    </row>
    <row r="166" spans="1:3">
      <c r="A166" s="2269"/>
      <c r="B166" s="2272" t="s">
        <v>618</v>
      </c>
      <c r="C166" s="2269"/>
    </row>
  </sheetData>
  <sheetProtection password="E773" sheet="1" objects="1" scenarios="1"/>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AN118"/>
  <sheetViews>
    <sheetView topLeftCell="A37" workbookViewId="0">
      <selection activeCell="C77" sqref="C77"/>
    </sheetView>
  </sheetViews>
  <sheetFormatPr defaultRowHeight="12.75"/>
  <cols>
    <col min="1" max="1" width="30.5703125" style="2" customWidth="1"/>
    <col min="2" max="2" width="0" style="249" hidden="1" customWidth="1"/>
    <col min="3" max="16384" width="9.140625" style="2"/>
  </cols>
  <sheetData>
    <row r="1" spans="1:12" ht="13.5">
      <c r="A1" s="166" t="s">
        <v>1052</v>
      </c>
      <c r="B1" s="166"/>
      <c r="C1" s="166"/>
      <c r="D1" s="166"/>
      <c r="E1" s="166"/>
      <c r="F1" s="166"/>
      <c r="G1" s="166"/>
      <c r="H1" s="166"/>
      <c r="I1" s="166"/>
      <c r="J1" s="166"/>
      <c r="K1" s="166"/>
      <c r="L1" s="166"/>
    </row>
    <row r="2" spans="1:12" ht="25.5">
      <c r="A2" s="2201" t="s">
        <v>1</v>
      </c>
      <c r="B2" s="2203" t="s">
        <v>72</v>
      </c>
      <c r="C2" s="5" t="s">
        <v>2</v>
      </c>
      <c r="D2" s="5" t="s">
        <v>3</v>
      </c>
      <c r="E2" s="6" t="s">
        <v>4</v>
      </c>
      <c r="F2" s="2176" t="s">
        <v>5</v>
      </c>
      <c r="G2" s="2177"/>
      <c r="H2" s="2177"/>
      <c r="I2" s="1491" t="s">
        <v>6</v>
      </c>
      <c r="J2" s="1492"/>
      <c r="K2" s="1493"/>
      <c r="L2" s="1494"/>
    </row>
    <row r="3" spans="1:12" ht="25.5">
      <c r="A3" s="2202"/>
      <c r="B3" s="2204"/>
      <c r="C3" s="760" t="s">
        <v>8</v>
      </c>
      <c r="D3" s="760" t="s">
        <v>8</v>
      </c>
      <c r="E3" s="761" t="s">
        <v>8</v>
      </c>
      <c r="F3" s="762" t="s">
        <v>9</v>
      </c>
      <c r="G3" s="760" t="s">
        <v>10</v>
      </c>
      <c r="H3" s="763" t="s">
        <v>11</v>
      </c>
      <c r="I3" s="1495" t="s">
        <v>13</v>
      </c>
      <c r="J3" s="763" t="s">
        <v>13</v>
      </c>
      <c r="K3" s="1496" t="s">
        <v>14</v>
      </c>
      <c r="L3" s="761" t="s">
        <v>15</v>
      </c>
    </row>
    <row r="4" spans="1:12">
      <c r="A4" s="170" t="s">
        <v>1053</v>
      </c>
      <c r="B4" s="2209"/>
      <c r="C4" s="764"/>
      <c r="D4" s="764"/>
      <c r="E4" s="765"/>
      <c r="F4" s="766"/>
      <c r="G4" s="764"/>
      <c r="H4" s="767"/>
      <c r="I4" s="1497" t="s">
        <v>1054</v>
      </c>
      <c r="J4" s="767"/>
      <c r="K4" s="764"/>
      <c r="L4" s="765"/>
    </row>
    <row r="5" spans="1:12" ht="25.5">
      <c r="A5" s="1063" t="s">
        <v>1055</v>
      </c>
      <c r="B5" s="1498">
        <v>1</v>
      </c>
      <c r="C5" s="1499"/>
      <c r="D5" s="1499"/>
      <c r="E5" s="1500"/>
      <c r="F5" s="1501"/>
      <c r="G5" s="1499"/>
      <c r="H5" s="1502"/>
      <c r="I5" s="1503"/>
      <c r="J5" s="1502"/>
      <c r="K5" s="1499"/>
      <c r="L5" s="1500"/>
    </row>
    <row r="6" spans="1:12">
      <c r="A6" s="25" t="s">
        <v>1056</v>
      </c>
      <c r="B6" s="1504"/>
      <c r="C6" s="1505"/>
      <c r="D6" s="1505"/>
      <c r="E6" s="1506"/>
      <c r="F6" s="1507"/>
      <c r="G6" s="1505"/>
      <c r="H6" s="1508"/>
      <c r="I6" s="1509"/>
      <c r="J6" s="1508"/>
      <c r="K6" s="1505"/>
      <c r="L6" s="1506"/>
    </row>
    <row r="7" spans="1:12">
      <c r="A7" s="471" t="s">
        <v>17</v>
      </c>
      <c r="B7" s="1504"/>
      <c r="C7" s="1510"/>
      <c r="D7" s="1510"/>
      <c r="E7" s="1511"/>
      <c r="F7" s="1512"/>
      <c r="G7" s="1510"/>
      <c r="H7" s="1513"/>
      <c r="I7" s="1514"/>
      <c r="J7" s="1513"/>
      <c r="K7" s="1510"/>
      <c r="L7" s="1511"/>
    </row>
    <row r="8" spans="1:12">
      <c r="A8" s="471" t="s">
        <v>1057</v>
      </c>
      <c r="B8" s="1504"/>
      <c r="C8" s="1510"/>
      <c r="D8" s="1510"/>
      <c r="E8" s="1511"/>
      <c r="F8" s="1512"/>
      <c r="G8" s="1510"/>
      <c r="H8" s="1513"/>
      <c r="I8" s="1514"/>
      <c r="J8" s="1513"/>
      <c r="K8" s="1510"/>
      <c r="L8" s="1511"/>
    </row>
    <row r="9" spans="1:12">
      <c r="A9" s="471" t="s">
        <v>1058</v>
      </c>
      <c r="B9" s="1504"/>
      <c r="C9" s="1510"/>
      <c r="D9" s="1510"/>
      <c r="E9" s="1511"/>
      <c r="F9" s="1512"/>
      <c r="G9" s="1510"/>
      <c r="H9" s="1513"/>
      <c r="I9" s="1514"/>
      <c r="J9" s="1513"/>
      <c r="K9" s="1510"/>
      <c r="L9" s="1511"/>
    </row>
    <row r="10" spans="1:12">
      <c r="A10" s="471" t="s">
        <v>1059</v>
      </c>
      <c r="B10" s="1504"/>
      <c r="C10" s="1510"/>
      <c r="D10" s="1510"/>
      <c r="E10" s="1511"/>
      <c r="F10" s="1512"/>
      <c r="G10" s="1510"/>
      <c r="H10" s="1513"/>
      <c r="I10" s="1514"/>
      <c r="J10" s="1513"/>
      <c r="K10" s="1510"/>
      <c r="L10" s="1511"/>
    </row>
    <row r="11" spans="1:12">
      <c r="A11" s="471" t="s">
        <v>1060</v>
      </c>
      <c r="B11" s="1504"/>
      <c r="C11" s="1510"/>
      <c r="D11" s="1510"/>
      <c r="E11" s="1511"/>
      <c r="F11" s="1512"/>
      <c r="G11" s="1510"/>
      <c r="H11" s="1513"/>
      <c r="I11" s="1514"/>
      <c r="J11" s="1513"/>
      <c r="K11" s="1510"/>
      <c r="L11" s="1511"/>
    </row>
    <row r="12" spans="1:12">
      <c r="A12" s="471" t="s">
        <v>516</v>
      </c>
      <c r="B12" s="1504"/>
      <c r="C12" s="1510"/>
      <c r="D12" s="1510"/>
      <c r="E12" s="1511"/>
      <c r="F12" s="1512"/>
      <c r="G12" s="1510"/>
      <c r="H12" s="1513"/>
      <c r="I12" s="1514"/>
      <c r="J12" s="1513"/>
      <c r="K12" s="1510"/>
      <c r="L12" s="1511"/>
    </row>
    <row r="13" spans="1:12">
      <c r="A13" s="471" t="s">
        <v>1061</v>
      </c>
      <c r="B13" s="1504"/>
      <c r="C13" s="1510"/>
      <c r="D13" s="1510"/>
      <c r="E13" s="1511"/>
      <c r="F13" s="1512"/>
      <c r="G13" s="1510"/>
      <c r="H13" s="1513"/>
      <c r="I13" s="1514"/>
      <c r="J13" s="1513"/>
      <c r="K13" s="1510"/>
      <c r="L13" s="1511"/>
    </row>
    <row r="14" spans="1:12">
      <c r="A14" s="471" t="s">
        <v>94</v>
      </c>
      <c r="B14" s="1504"/>
      <c r="C14" s="1510"/>
      <c r="D14" s="1510"/>
      <c r="E14" s="1511"/>
      <c r="F14" s="1512"/>
      <c r="G14" s="1510"/>
      <c r="H14" s="1513"/>
      <c r="I14" s="1514"/>
      <c r="J14" s="1513"/>
      <c r="K14" s="1510"/>
      <c r="L14" s="1511"/>
    </row>
    <row r="15" spans="1:12">
      <c r="A15" s="1515" t="s">
        <v>559</v>
      </c>
      <c r="B15" s="1504"/>
      <c r="C15" s="1516">
        <v>0</v>
      </c>
      <c r="D15" s="1516">
        <v>0</v>
      </c>
      <c r="E15" s="1517">
        <v>0</v>
      </c>
      <c r="F15" s="1518">
        <v>0</v>
      </c>
      <c r="G15" s="1516">
        <v>0</v>
      </c>
      <c r="H15" s="1519">
        <v>0</v>
      </c>
      <c r="I15" s="1520">
        <v>0</v>
      </c>
      <c r="J15" s="1519">
        <v>0</v>
      </c>
      <c r="K15" s="1516">
        <v>0</v>
      </c>
      <c r="L15" s="1517">
        <v>0</v>
      </c>
    </row>
    <row r="16" spans="1:12">
      <c r="A16" s="471" t="s">
        <v>1062</v>
      </c>
      <c r="B16" s="1504"/>
      <c r="C16" s="1510"/>
      <c r="D16" s="1510"/>
      <c r="E16" s="1511"/>
      <c r="F16" s="1512"/>
      <c r="G16" s="1510"/>
      <c r="H16" s="1513"/>
      <c r="I16" s="1514"/>
      <c r="J16" s="1513"/>
      <c r="K16" s="1510"/>
      <c r="L16" s="1511"/>
    </row>
    <row r="17" spans="1:12">
      <c r="A17" s="25" t="s">
        <v>1063</v>
      </c>
      <c r="B17" s="1504"/>
      <c r="C17" s="1516">
        <v>0</v>
      </c>
      <c r="D17" s="1516">
        <v>0</v>
      </c>
      <c r="E17" s="1517">
        <v>0</v>
      </c>
      <c r="F17" s="1518">
        <v>0</v>
      </c>
      <c r="G17" s="1516">
        <v>0</v>
      </c>
      <c r="H17" s="1519">
        <v>0</v>
      </c>
      <c r="I17" s="1520">
        <v>0</v>
      </c>
      <c r="J17" s="1519">
        <v>0</v>
      </c>
      <c r="K17" s="1516">
        <v>0</v>
      </c>
      <c r="L17" s="1517">
        <v>0</v>
      </c>
    </row>
    <row r="18" spans="1:12">
      <c r="A18" s="1521" t="s">
        <v>1064</v>
      </c>
      <c r="B18" s="1504"/>
      <c r="C18" s="1522"/>
      <c r="D18" s="1523">
        <v>0</v>
      </c>
      <c r="E18" s="1524">
        <v>0</v>
      </c>
      <c r="F18" s="1525">
        <v>0</v>
      </c>
      <c r="G18" s="1523">
        <v>0</v>
      </c>
      <c r="H18" s="1526">
        <v>0</v>
      </c>
      <c r="I18" s="1527"/>
      <c r="J18" s="1526">
        <v>0</v>
      </c>
      <c r="K18" s="1523">
        <v>0</v>
      </c>
      <c r="L18" s="1524">
        <v>0</v>
      </c>
    </row>
    <row r="19" spans="1:12" ht="3.75" customHeight="1">
      <c r="A19" s="1063"/>
      <c r="B19" s="1504"/>
      <c r="C19" s="1528"/>
      <c r="D19" s="1528"/>
      <c r="E19" s="1529"/>
      <c r="F19" s="1530"/>
      <c r="G19" s="1528"/>
      <c r="H19" s="1531"/>
      <c r="I19" s="1509"/>
      <c r="J19" s="1531"/>
      <c r="K19" s="1528"/>
      <c r="L19" s="1529"/>
    </row>
    <row r="20" spans="1:12" ht="25.5">
      <c r="A20" s="1532" t="s">
        <v>1065</v>
      </c>
      <c r="B20" s="1533">
        <v>2</v>
      </c>
      <c r="C20" s="1534"/>
      <c r="D20" s="1534"/>
      <c r="E20" s="1535"/>
      <c r="F20" s="1536"/>
      <c r="G20" s="1534"/>
      <c r="H20" s="1537"/>
      <c r="I20" s="1538"/>
      <c r="J20" s="1537"/>
      <c r="K20" s="1534"/>
      <c r="L20" s="1535"/>
    </row>
    <row r="21" spans="1:12">
      <c r="A21" s="25" t="s">
        <v>1056</v>
      </c>
      <c r="B21" s="1504"/>
      <c r="C21" s="1505"/>
      <c r="D21" s="1505"/>
      <c r="E21" s="1506"/>
      <c r="F21" s="1507"/>
      <c r="G21" s="1505"/>
      <c r="H21" s="1508"/>
      <c r="I21" s="1509"/>
      <c r="J21" s="1508"/>
      <c r="K21" s="1505"/>
      <c r="L21" s="1506"/>
    </row>
    <row r="22" spans="1:12">
      <c r="A22" s="471" t="s">
        <v>17</v>
      </c>
      <c r="B22" s="1504"/>
      <c r="C22" s="1510"/>
      <c r="D22" s="1510"/>
      <c r="E22" s="1511"/>
      <c r="F22" s="1512"/>
      <c r="G22" s="1510"/>
      <c r="H22" s="1513"/>
      <c r="I22" s="1514"/>
      <c r="J22" s="1513"/>
      <c r="K22" s="1510"/>
      <c r="L22" s="1511"/>
    </row>
    <row r="23" spans="1:12">
      <c r="A23" s="471" t="s">
        <v>1057</v>
      </c>
      <c r="B23" s="1504"/>
      <c r="C23" s="1510"/>
      <c r="D23" s="1510"/>
      <c r="E23" s="1511"/>
      <c r="F23" s="1512"/>
      <c r="G23" s="1510"/>
      <c r="H23" s="1513"/>
      <c r="I23" s="1514"/>
      <c r="J23" s="1513"/>
      <c r="K23" s="1510"/>
      <c r="L23" s="1511"/>
    </row>
    <row r="24" spans="1:12">
      <c r="A24" s="471" t="s">
        <v>1058</v>
      </c>
      <c r="B24" s="1504"/>
      <c r="C24" s="1510"/>
      <c r="D24" s="1510"/>
      <c r="E24" s="1511"/>
      <c r="F24" s="1512"/>
      <c r="G24" s="1510"/>
      <c r="H24" s="1513"/>
      <c r="I24" s="1514"/>
      <c r="J24" s="1513"/>
      <c r="K24" s="1510"/>
      <c r="L24" s="1511"/>
    </row>
    <row r="25" spans="1:12">
      <c r="A25" s="471" t="s">
        <v>1059</v>
      </c>
      <c r="B25" s="1504"/>
      <c r="C25" s="1510"/>
      <c r="D25" s="1510"/>
      <c r="E25" s="1511"/>
      <c r="F25" s="1512"/>
      <c r="G25" s="1510"/>
      <c r="H25" s="1513"/>
      <c r="I25" s="1514"/>
      <c r="J25" s="1513"/>
      <c r="K25" s="1510"/>
      <c r="L25" s="1511"/>
    </row>
    <row r="26" spans="1:12">
      <c r="A26" s="471" t="s">
        <v>1060</v>
      </c>
      <c r="B26" s="1504"/>
      <c r="C26" s="1510"/>
      <c r="D26" s="1510"/>
      <c r="E26" s="1511"/>
      <c r="F26" s="1512"/>
      <c r="G26" s="1510"/>
      <c r="H26" s="1513"/>
      <c r="I26" s="1514"/>
      <c r="J26" s="1513"/>
      <c r="K26" s="1510"/>
      <c r="L26" s="1511"/>
    </row>
    <row r="27" spans="1:12">
      <c r="A27" s="471" t="s">
        <v>516</v>
      </c>
      <c r="B27" s="1504"/>
      <c r="C27" s="1510"/>
      <c r="D27" s="1510"/>
      <c r="E27" s="1511"/>
      <c r="F27" s="1512"/>
      <c r="G27" s="1510"/>
      <c r="H27" s="1513"/>
      <c r="I27" s="1514"/>
      <c r="J27" s="1513"/>
      <c r="K27" s="1510"/>
      <c r="L27" s="1511"/>
    </row>
    <row r="28" spans="1:12">
      <c r="A28" s="471" t="s">
        <v>1061</v>
      </c>
      <c r="B28" s="1504"/>
      <c r="C28" s="1510"/>
      <c r="D28" s="1510"/>
      <c r="E28" s="1511"/>
      <c r="F28" s="1512"/>
      <c r="G28" s="1510"/>
      <c r="H28" s="1513"/>
      <c r="I28" s="1514"/>
      <c r="J28" s="1513"/>
      <c r="K28" s="1510"/>
      <c r="L28" s="1511"/>
    </row>
    <row r="29" spans="1:12">
      <c r="A29" s="471" t="s">
        <v>94</v>
      </c>
      <c r="B29" s="1504"/>
      <c r="C29" s="1510"/>
      <c r="D29" s="1510"/>
      <c r="E29" s="1511"/>
      <c r="F29" s="1512"/>
      <c r="G29" s="1510"/>
      <c r="H29" s="1513"/>
      <c r="I29" s="1514"/>
      <c r="J29" s="1513"/>
      <c r="K29" s="1510"/>
      <c r="L29" s="1511"/>
    </row>
    <row r="30" spans="1:12">
      <c r="A30" s="1515" t="s">
        <v>559</v>
      </c>
      <c r="B30" s="1539"/>
      <c r="C30" s="1516">
        <v>0</v>
      </c>
      <c r="D30" s="1516">
        <v>0</v>
      </c>
      <c r="E30" s="1517">
        <v>0</v>
      </c>
      <c r="F30" s="1518">
        <v>0</v>
      </c>
      <c r="G30" s="1516">
        <v>0</v>
      </c>
      <c r="H30" s="1519">
        <v>0</v>
      </c>
      <c r="I30" s="1520">
        <v>0</v>
      </c>
      <c r="J30" s="1519">
        <v>0</v>
      </c>
      <c r="K30" s="1516">
        <v>0</v>
      </c>
      <c r="L30" s="1517">
        <v>0</v>
      </c>
    </row>
    <row r="31" spans="1:12">
      <c r="A31" s="471" t="s">
        <v>1062</v>
      </c>
      <c r="B31" s="1504"/>
      <c r="C31" s="1510"/>
      <c r="D31" s="1510"/>
      <c r="E31" s="1511"/>
      <c r="F31" s="1512"/>
      <c r="G31" s="1510"/>
      <c r="H31" s="1513"/>
      <c r="I31" s="1514"/>
      <c r="J31" s="1513"/>
      <c r="K31" s="1510"/>
      <c r="L31" s="1511"/>
    </row>
    <row r="32" spans="1:12">
      <c r="A32" s="25" t="s">
        <v>1066</v>
      </c>
      <c r="B32" s="1504"/>
      <c r="C32" s="1516">
        <v>0</v>
      </c>
      <c r="D32" s="1516">
        <v>0</v>
      </c>
      <c r="E32" s="1517">
        <v>0</v>
      </c>
      <c r="F32" s="1518">
        <v>0</v>
      </c>
      <c r="G32" s="1516">
        <v>0</v>
      </c>
      <c r="H32" s="1519">
        <v>0</v>
      </c>
      <c r="I32" s="1520">
        <v>0</v>
      </c>
      <c r="J32" s="1519">
        <v>0</v>
      </c>
      <c r="K32" s="1516">
        <v>0</v>
      </c>
      <c r="L32" s="1517">
        <v>0</v>
      </c>
    </row>
    <row r="33" spans="1:15">
      <c r="A33" s="1521" t="s">
        <v>1064</v>
      </c>
      <c r="B33" s="1504"/>
      <c r="C33" s="1522"/>
      <c r="D33" s="1523">
        <v>0</v>
      </c>
      <c r="E33" s="1524">
        <v>0</v>
      </c>
      <c r="F33" s="1525">
        <v>0</v>
      </c>
      <c r="G33" s="1523">
        <v>0</v>
      </c>
      <c r="H33" s="1526">
        <v>0</v>
      </c>
      <c r="I33" s="1527"/>
      <c r="J33" s="1526">
        <v>0</v>
      </c>
      <c r="K33" s="1523">
        <v>0</v>
      </c>
      <c r="L33" s="1524">
        <v>0</v>
      </c>
    </row>
    <row r="34" spans="1:15" ht="5.25" customHeight="1">
      <c r="A34" s="1063"/>
      <c r="B34" s="1504"/>
      <c r="C34" s="1528"/>
      <c r="D34" s="1528"/>
      <c r="E34" s="1529">
        <v>0</v>
      </c>
      <c r="F34" s="1530">
        <v>0</v>
      </c>
      <c r="G34" s="1528">
        <v>0</v>
      </c>
      <c r="H34" s="1531">
        <v>0</v>
      </c>
      <c r="I34" s="1509"/>
      <c r="J34" s="1531"/>
      <c r="K34" s="1528"/>
      <c r="L34" s="1529"/>
    </row>
    <row r="35" spans="1:15" ht="25.5">
      <c r="A35" s="1532" t="s">
        <v>1067</v>
      </c>
      <c r="B35" s="1533">
        <v>3</v>
      </c>
      <c r="C35" s="1534"/>
      <c r="D35" s="1534"/>
      <c r="E35" s="1535"/>
      <c r="F35" s="1536"/>
      <c r="G35" s="1534"/>
      <c r="H35" s="1537"/>
      <c r="I35" s="1538"/>
      <c r="J35" s="1537"/>
      <c r="K35" s="1534"/>
      <c r="L35" s="1535"/>
    </row>
    <row r="36" spans="1:15">
      <c r="A36" s="25" t="s">
        <v>1056</v>
      </c>
      <c r="B36" s="1504"/>
      <c r="C36" s="1505"/>
      <c r="D36" s="1505"/>
      <c r="E36" s="1506"/>
      <c r="F36" s="1507"/>
      <c r="G36" s="1505"/>
      <c r="H36" s="1508"/>
      <c r="I36" s="1509"/>
      <c r="J36" s="1508"/>
      <c r="K36" s="1505"/>
      <c r="L36" s="1506"/>
    </row>
    <row r="37" spans="1:15">
      <c r="A37" s="471" t="s">
        <v>17</v>
      </c>
      <c r="B37" s="1504"/>
      <c r="C37" s="1510"/>
      <c r="D37" s="1510"/>
      <c r="E37" s="1511"/>
      <c r="F37" s="1512"/>
      <c r="G37" s="1510"/>
      <c r="H37" s="1513"/>
      <c r="I37" s="1514"/>
      <c r="J37" s="1513"/>
      <c r="K37" s="1510"/>
      <c r="L37" s="1511"/>
      <c r="O37" s="24"/>
    </row>
    <row r="38" spans="1:15">
      <c r="A38" s="471" t="s">
        <v>1057</v>
      </c>
      <c r="B38" s="1504"/>
      <c r="C38" s="1510"/>
      <c r="D38" s="1510"/>
      <c r="E38" s="1511"/>
      <c r="F38" s="1512"/>
      <c r="G38" s="1510"/>
      <c r="H38" s="1513"/>
      <c r="I38" s="1514"/>
      <c r="J38" s="1513"/>
      <c r="K38" s="1510"/>
      <c r="L38" s="1511"/>
    </row>
    <row r="39" spans="1:15">
      <c r="A39" s="471" t="s">
        <v>1058</v>
      </c>
      <c r="B39" s="1504"/>
      <c r="C39" s="1510"/>
      <c r="D39" s="1510"/>
      <c r="E39" s="1511"/>
      <c r="F39" s="1512"/>
      <c r="G39" s="1510"/>
      <c r="H39" s="1513"/>
      <c r="I39" s="1514"/>
      <c r="J39" s="1513"/>
      <c r="K39" s="1510"/>
      <c r="L39" s="1511"/>
    </row>
    <row r="40" spans="1:15">
      <c r="A40" s="471" t="s">
        <v>1059</v>
      </c>
      <c r="B40" s="1504"/>
      <c r="C40" s="1510"/>
      <c r="D40" s="1510"/>
      <c r="E40" s="1511"/>
      <c r="F40" s="1512"/>
      <c r="G40" s="1510"/>
      <c r="H40" s="1513"/>
      <c r="I40" s="1514"/>
      <c r="J40" s="1513"/>
      <c r="K40" s="1510"/>
      <c r="L40" s="1511"/>
    </row>
    <row r="41" spans="1:15">
      <c r="A41" s="471" t="s">
        <v>1060</v>
      </c>
      <c r="B41" s="1504"/>
      <c r="C41" s="1510"/>
      <c r="D41" s="1510"/>
      <c r="E41" s="1511"/>
      <c r="F41" s="1512"/>
      <c r="G41" s="1510"/>
      <c r="H41" s="1513"/>
      <c r="I41" s="1514"/>
      <c r="J41" s="1513"/>
      <c r="K41" s="1510"/>
      <c r="L41" s="1511"/>
    </row>
    <row r="42" spans="1:15">
      <c r="A42" s="471" t="s">
        <v>516</v>
      </c>
      <c r="B42" s="1504"/>
      <c r="C42" s="1510"/>
      <c r="D42" s="1510"/>
      <c r="E42" s="1511"/>
      <c r="F42" s="1512"/>
      <c r="G42" s="1510"/>
      <c r="H42" s="1513"/>
      <c r="I42" s="1514"/>
      <c r="J42" s="1513"/>
      <c r="K42" s="1510"/>
      <c r="L42" s="1511"/>
    </row>
    <row r="43" spans="1:15">
      <c r="A43" s="471" t="s">
        <v>1061</v>
      </c>
      <c r="B43" s="1504"/>
      <c r="C43" s="1510"/>
      <c r="D43" s="1510"/>
      <c r="E43" s="1511"/>
      <c r="F43" s="1512"/>
      <c r="G43" s="1510"/>
      <c r="H43" s="1513"/>
      <c r="I43" s="1514"/>
      <c r="J43" s="1513"/>
      <c r="K43" s="1510"/>
      <c r="L43" s="1511"/>
    </row>
    <row r="44" spans="1:15">
      <c r="A44" s="471" t="s">
        <v>94</v>
      </c>
      <c r="B44" s="1504"/>
      <c r="C44" s="1510"/>
      <c r="D44" s="1510"/>
      <c r="E44" s="1511"/>
      <c r="F44" s="1512"/>
      <c r="G44" s="1510"/>
      <c r="H44" s="1513"/>
      <c r="I44" s="1514"/>
      <c r="J44" s="1513"/>
      <c r="K44" s="1510"/>
      <c r="L44" s="1511"/>
    </row>
    <row r="45" spans="1:15">
      <c r="A45" s="1515" t="s">
        <v>559</v>
      </c>
      <c r="B45" s="1539"/>
      <c r="C45" s="1516">
        <v>0</v>
      </c>
      <c r="D45" s="1516">
        <v>0</v>
      </c>
      <c r="E45" s="1517">
        <v>0</v>
      </c>
      <c r="F45" s="1518">
        <v>0</v>
      </c>
      <c r="G45" s="1516">
        <v>0</v>
      </c>
      <c r="H45" s="1519">
        <v>0</v>
      </c>
      <c r="I45" s="1520">
        <v>0</v>
      </c>
      <c r="J45" s="1519">
        <v>0</v>
      </c>
      <c r="K45" s="1516">
        <v>0</v>
      </c>
      <c r="L45" s="1517">
        <v>0</v>
      </c>
    </row>
    <row r="46" spans="1:15">
      <c r="A46" s="471" t="s">
        <v>1062</v>
      </c>
      <c r="B46" s="1504"/>
      <c r="C46" s="1510"/>
      <c r="D46" s="1510"/>
      <c r="E46" s="1511"/>
      <c r="F46" s="1512"/>
      <c r="G46" s="1510"/>
      <c r="H46" s="1513"/>
      <c r="I46" s="1514"/>
      <c r="J46" s="1513"/>
      <c r="K46" s="1510"/>
      <c r="L46" s="1511"/>
    </row>
    <row r="47" spans="1:15">
      <c r="A47" s="25" t="s">
        <v>1066</v>
      </c>
      <c r="B47" s="1504"/>
      <c r="C47" s="1516">
        <v>0</v>
      </c>
      <c r="D47" s="1516">
        <v>0</v>
      </c>
      <c r="E47" s="1517">
        <v>0</v>
      </c>
      <c r="F47" s="1518">
        <v>0</v>
      </c>
      <c r="G47" s="1516">
        <v>0</v>
      </c>
      <c r="H47" s="1519">
        <v>0</v>
      </c>
      <c r="I47" s="1520">
        <v>0</v>
      </c>
      <c r="J47" s="1519">
        <v>0</v>
      </c>
      <c r="K47" s="1516">
        <v>0</v>
      </c>
      <c r="L47" s="1517">
        <v>0</v>
      </c>
    </row>
    <row r="48" spans="1:15">
      <c r="A48" s="1521" t="s">
        <v>1064</v>
      </c>
      <c r="B48" s="1504"/>
      <c r="C48" s="1522"/>
      <c r="D48" s="1523">
        <v>0</v>
      </c>
      <c r="E48" s="1524">
        <v>0</v>
      </c>
      <c r="F48" s="1525">
        <v>0</v>
      </c>
      <c r="G48" s="1523">
        <v>0</v>
      </c>
      <c r="H48" s="1526">
        <v>0</v>
      </c>
      <c r="I48" s="1527"/>
      <c r="J48" s="1526">
        <v>0</v>
      </c>
      <c r="K48" s="1523">
        <v>0</v>
      </c>
      <c r="L48" s="1524">
        <v>0</v>
      </c>
    </row>
    <row r="49" spans="1:40" ht="6" customHeight="1">
      <c r="A49" s="1540"/>
      <c r="B49" s="1541"/>
      <c r="C49" s="1541"/>
      <c r="D49" s="1541"/>
      <c r="E49" s="1542"/>
      <c r="F49" s="1543"/>
      <c r="G49" s="1541"/>
      <c r="H49" s="1544"/>
      <c r="I49" s="1545"/>
      <c r="J49" s="1544"/>
      <c r="K49" s="1541"/>
      <c r="L49" s="1542"/>
    </row>
    <row r="50" spans="1:40" s="325" customFormat="1" hidden="1">
      <c r="A50" s="758" t="s">
        <v>98</v>
      </c>
      <c r="B50" s="334"/>
      <c r="C50" s="1546"/>
      <c r="D50" s="1546"/>
      <c r="E50" s="1546"/>
      <c r="F50" s="1547"/>
      <c r="G50" s="1546"/>
      <c r="H50" s="1546"/>
      <c r="I50" s="1546"/>
      <c r="J50" s="1546"/>
      <c r="K50" s="1546"/>
    </row>
    <row r="51" spans="1:40" s="325" customFormat="1" hidden="1">
      <c r="A51" s="1548" t="s">
        <v>1068</v>
      </c>
      <c r="B51" s="1549"/>
      <c r="C51" s="1550"/>
      <c r="D51" s="1550"/>
      <c r="E51" s="1550"/>
      <c r="F51" s="1550"/>
      <c r="G51" s="1550"/>
      <c r="H51" s="1550"/>
      <c r="I51" s="1550"/>
      <c r="J51" s="1550"/>
      <c r="K51" s="1550"/>
      <c r="L51" s="1550"/>
      <c r="M51" s="1550"/>
      <c r="N51" s="1550"/>
      <c r="O51" s="1550"/>
      <c r="P51" s="1550"/>
      <c r="Q51" s="1550"/>
      <c r="R51" s="1550"/>
      <c r="S51" s="1550"/>
      <c r="T51" s="1550"/>
      <c r="U51" s="1550"/>
      <c r="V51" s="1550"/>
      <c r="W51" s="1550"/>
      <c r="X51" s="1550"/>
      <c r="Y51" s="1550"/>
      <c r="Z51" s="1550"/>
      <c r="AA51" s="1550"/>
      <c r="AB51" s="1550"/>
      <c r="AC51" s="1550"/>
      <c r="AD51" s="1550"/>
      <c r="AE51" s="1550"/>
      <c r="AF51" s="1550"/>
      <c r="AG51" s="1550"/>
      <c r="AH51" s="1550"/>
      <c r="AI51" s="1550"/>
      <c r="AJ51" s="1550"/>
      <c r="AK51" s="1550"/>
      <c r="AL51" s="1550"/>
      <c r="AM51" s="1550"/>
      <c r="AN51" s="1550"/>
    </row>
    <row r="52" spans="1:40" s="325" customFormat="1" hidden="1">
      <c r="A52" s="1548" t="s">
        <v>1069</v>
      </c>
      <c r="B52" s="1549"/>
      <c r="C52" s="1550"/>
      <c r="D52" s="1550"/>
      <c r="E52" s="1550"/>
      <c r="F52" s="1550"/>
      <c r="G52" s="1550"/>
      <c r="H52" s="1550"/>
      <c r="I52" s="1550"/>
      <c r="J52" s="1550"/>
      <c r="K52" s="1550"/>
      <c r="L52" s="1550"/>
      <c r="M52" s="1550"/>
      <c r="N52" s="1550"/>
      <c r="O52" s="1550"/>
      <c r="P52" s="1550"/>
      <c r="Q52" s="1550"/>
      <c r="R52" s="1550"/>
      <c r="S52" s="1550"/>
      <c r="T52" s="1550"/>
      <c r="U52" s="1550"/>
      <c r="V52" s="1550"/>
      <c r="W52" s="1550"/>
      <c r="X52" s="1550"/>
      <c r="Y52" s="1550"/>
      <c r="Z52" s="1550"/>
      <c r="AA52" s="1550"/>
      <c r="AB52" s="1550"/>
      <c r="AC52" s="1550"/>
      <c r="AD52" s="1550"/>
      <c r="AE52" s="1550"/>
      <c r="AF52" s="1550"/>
      <c r="AG52" s="1550"/>
      <c r="AH52" s="1550"/>
      <c r="AI52" s="1550"/>
      <c r="AJ52" s="1550"/>
      <c r="AK52" s="1550"/>
      <c r="AL52" s="1550"/>
      <c r="AM52" s="1550"/>
      <c r="AN52" s="1550"/>
    </row>
    <row r="53" spans="1:40" s="325" customFormat="1" hidden="1">
      <c r="A53" s="1548" t="s">
        <v>1070</v>
      </c>
      <c r="B53" s="1549"/>
      <c r="C53" s="1550"/>
      <c r="D53" s="1550"/>
      <c r="E53" s="1550"/>
      <c r="F53" s="1550"/>
      <c r="G53" s="1550"/>
      <c r="H53" s="1550"/>
      <c r="I53" s="1550"/>
      <c r="J53" s="1550"/>
      <c r="K53" s="1550"/>
      <c r="L53" s="1550"/>
      <c r="M53" s="1550"/>
      <c r="N53" s="1550"/>
      <c r="O53" s="1550"/>
      <c r="P53" s="1550"/>
      <c r="Q53" s="1550"/>
      <c r="R53" s="1550"/>
      <c r="S53" s="1550"/>
      <c r="T53" s="1550"/>
      <c r="U53" s="1550"/>
      <c r="V53" s="1550"/>
      <c r="W53" s="1550"/>
      <c r="X53" s="1550"/>
      <c r="Y53" s="1550"/>
      <c r="Z53" s="1550"/>
      <c r="AA53" s="1550"/>
      <c r="AB53" s="1550"/>
      <c r="AC53" s="1550"/>
      <c r="AD53" s="1550"/>
      <c r="AE53" s="1550"/>
      <c r="AF53" s="1550"/>
      <c r="AG53" s="1550"/>
      <c r="AH53" s="1550"/>
      <c r="AI53" s="1550"/>
      <c r="AJ53" s="1550"/>
      <c r="AK53" s="1550"/>
      <c r="AL53" s="1550"/>
      <c r="AM53" s="1550"/>
      <c r="AN53" s="1550"/>
    </row>
    <row r="54" spans="1:40" hidden="1"/>
    <row r="55" spans="1:40" hidden="1">
      <c r="A55" s="332"/>
      <c r="B55" s="331"/>
      <c r="C55" s="1551"/>
      <c r="D55" s="1551"/>
      <c r="E55" s="1551"/>
      <c r="F55" s="1552"/>
      <c r="G55" s="1551"/>
      <c r="H55" s="1551"/>
      <c r="I55" s="1551"/>
      <c r="J55" s="1551"/>
      <c r="K55" s="1546"/>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c r="AL55" s="325"/>
      <c r="AM55" s="325"/>
      <c r="AN55" s="325"/>
    </row>
    <row r="56" spans="1:40" hidden="1">
      <c r="A56" s="332"/>
      <c r="B56" s="331"/>
      <c r="C56" s="1551"/>
      <c r="D56" s="1551"/>
      <c r="E56" s="1551"/>
      <c r="F56" s="1552"/>
      <c r="G56" s="1551"/>
      <c r="H56" s="1551"/>
      <c r="I56" s="1551"/>
      <c r="J56" s="1551"/>
      <c r="K56" s="1546"/>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c r="AN56" s="325"/>
    </row>
    <row r="57" spans="1:40" hidden="1">
      <c r="A57" s="332"/>
      <c r="B57" s="331"/>
      <c r="C57" s="1551"/>
      <c r="D57" s="1551"/>
      <c r="E57" s="1551"/>
      <c r="F57" s="1552"/>
      <c r="G57" s="1551"/>
      <c r="H57" s="1551"/>
      <c r="I57" s="1551"/>
      <c r="J57" s="1551"/>
      <c r="K57" s="1546"/>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5"/>
      <c r="AJ57" s="325"/>
      <c r="AK57" s="325"/>
      <c r="AL57" s="325"/>
      <c r="AM57" s="325"/>
      <c r="AN57" s="325"/>
    </row>
    <row r="58" spans="1:40" hidden="1">
      <c r="K58" s="1546"/>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row>
    <row r="59" spans="1:40" hidden="1">
      <c r="K59" s="1546"/>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row>
    <row r="60" spans="1:40" hidden="1">
      <c r="K60" s="1546"/>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325"/>
      <c r="AL60" s="325"/>
      <c r="AM60" s="325"/>
      <c r="AN60" s="325"/>
    </row>
    <row r="61" spans="1:40" hidden="1">
      <c r="K61" s="1546"/>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row>
    <row r="62" spans="1:40" hidden="1">
      <c r="K62" s="1546"/>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row>
    <row r="63" spans="1:40" hidden="1">
      <c r="K63" s="1546"/>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row>
    <row r="64" spans="1:40" hidden="1">
      <c r="K64" s="1546"/>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row>
    <row r="65" spans="11:40" hidden="1">
      <c r="K65" s="1546"/>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row>
    <row r="66" spans="11:40" hidden="1">
      <c r="K66" s="1546"/>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row>
    <row r="67" spans="11:40" hidden="1">
      <c r="K67" s="1546"/>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row>
    <row r="68" spans="11:40" hidden="1">
      <c r="K68" s="1546"/>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row>
    <row r="69" spans="11:40" hidden="1">
      <c r="K69" s="1546"/>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row>
    <row r="70" spans="11:40" hidden="1">
      <c r="K70" s="1546"/>
      <c r="L70" s="325"/>
      <c r="M70" s="325"/>
      <c r="N70" s="325"/>
      <c r="O70" s="325"/>
      <c r="P70" s="325"/>
      <c r="Q70" s="325"/>
      <c r="R70" s="325"/>
      <c r="S70" s="325"/>
      <c r="T70" s="325"/>
      <c r="U70" s="325"/>
      <c r="V70" s="325"/>
      <c r="W70" s="325"/>
      <c r="X70" s="325"/>
      <c r="Y70" s="325"/>
      <c r="Z70" s="325"/>
      <c r="AA70" s="325"/>
      <c r="AB70" s="325"/>
      <c r="AC70" s="325"/>
      <c r="AD70" s="325"/>
      <c r="AE70" s="325"/>
      <c r="AF70" s="325"/>
      <c r="AG70" s="325"/>
      <c r="AH70" s="325"/>
      <c r="AI70" s="325"/>
      <c r="AJ70" s="325"/>
      <c r="AK70" s="325"/>
      <c r="AL70" s="325"/>
      <c r="AM70" s="325"/>
      <c r="AN70" s="325"/>
    </row>
    <row r="71" spans="11:40">
      <c r="K71" s="1546"/>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c r="AJ71" s="325"/>
      <c r="AK71" s="325"/>
      <c r="AL71" s="325"/>
      <c r="AM71" s="325"/>
      <c r="AN71" s="325"/>
    </row>
    <row r="72" spans="11:40">
      <c r="K72" s="1546"/>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c r="AJ72" s="325"/>
      <c r="AK72" s="325"/>
      <c r="AL72" s="325"/>
      <c r="AM72" s="325"/>
      <c r="AN72" s="325"/>
    </row>
    <row r="73" spans="11:40">
      <c r="K73" s="1546"/>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325"/>
      <c r="AN73" s="325"/>
    </row>
    <row r="74" spans="11:40">
      <c r="K74" s="1546"/>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25"/>
      <c r="AM74" s="325"/>
      <c r="AN74" s="325"/>
    </row>
    <row r="75" spans="11:40">
      <c r="K75" s="1546"/>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325"/>
      <c r="AL75" s="325"/>
      <c r="AM75" s="325"/>
      <c r="AN75" s="325"/>
    </row>
    <row r="76" spans="11:40">
      <c r="K76" s="1546"/>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25"/>
      <c r="AN76" s="325"/>
    </row>
    <row r="77" spans="11:40">
      <c r="K77" s="1546"/>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325"/>
      <c r="AL77" s="325"/>
      <c r="AM77" s="325"/>
      <c r="AN77" s="325"/>
    </row>
    <row r="78" spans="11:40">
      <c r="K78" s="1546"/>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325"/>
      <c r="AL78" s="325"/>
      <c r="AM78" s="325"/>
      <c r="AN78" s="325"/>
    </row>
    <row r="79" spans="11:40">
      <c r="K79" s="1546"/>
      <c r="L79" s="325"/>
      <c r="M79" s="325"/>
      <c r="N79" s="325"/>
      <c r="O79" s="325"/>
      <c r="P79" s="325"/>
      <c r="Q79" s="325"/>
      <c r="R79" s="325"/>
      <c r="S79" s="325"/>
      <c r="T79" s="325"/>
      <c r="U79" s="325"/>
      <c r="V79" s="325"/>
      <c r="W79" s="325"/>
      <c r="X79" s="325"/>
      <c r="Y79" s="325"/>
      <c r="Z79" s="325"/>
      <c r="AA79" s="325"/>
      <c r="AB79" s="325"/>
      <c r="AC79" s="325"/>
      <c r="AD79" s="325"/>
      <c r="AE79" s="325"/>
      <c r="AF79" s="325"/>
      <c r="AG79" s="325"/>
      <c r="AH79" s="325"/>
      <c r="AI79" s="325"/>
      <c r="AJ79" s="325"/>
      <c r="AK79" s="325"/>
      <c r="AL79" s="325"/>
      <c r="AM79" s="325"/>
      <c r="AN79" s="325"/>
    </row>
    <row r="80" spans="11:40">
      <c r="K80" s="1546"/>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c r="AJ80" s="325"/>
      <c r="AK80" s="325"/>
      <c r="AL80" s="325"/>
      <c r="AM80" s="325"/>
      <c r="AN80" s="325"/>
    </row>
    <row r="81" spans="11:40">
      <c r="K81" s="1546"/>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c r="AN81" s="325"/>
    </row>
    <row r="82" spans="11:40">
      <c r="K82" s="1546"/>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5"/>
      <c r="AL82" s="325"/>
      <c r="AM82" s="325"/>
      <c r="AN82" s="325"/>
    </row>
    <row r="83" spans="11:40">
      <c r="K83" s="1546"/>
      <c r="L83" s="325"/>
      <c r="M83" s="325"/>
      <c r="N83" s="325"/>
      <c r="O83" s="325"/>
      <c r="P83" s="325"/>
      <c r="Q83" s="325"/>
      <c r="R83" s="325"/>
      <c r="S83" s="325"/>
      <c r="T83" s="325"/>
      <c r="U83" s="325"/>
      <c r="V83" s="325"/>
      <c r="W83" s="325"/>
      <c r="X83" s="325"/>
      <c r="Y83" s="325"/>
      <c r="Z83" s="325"/>
      <c r="AA83" s="325"/>
      <c r="AB83" s="325"/>
      <c r="AC83" s="325"/>
      <c r="AD83" s="325"/>
      <c r="AE83" s="325"/>
      <c r="AF83" s="325"/>
      <c r="AG83" s="325"/>
      <c r="AH83" s="325"/>
      <c r="AI83" s="325"/>
      <c r="AJ83" s="325"/>
      <c r="AK83" s="325"/>
      <c r="AL83" s="325"/>
      <c r="AM83" s="325"/>
      <c r="AN83" s="325"/>
    </row>
    <row r="84" spans="11:40">
      <c r="K84" s="1546"/>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325"/>
      <c r="AJ84" s="325"/>
      <c r="AK84" s="325"/>
      <c r="AL84" s="325"/>
      <c r="AM84" s="325"/>
      <c r="AN84" s="325"/>
    </row>
    <row r="85" spans="11:40">
      <c r="K85" s="1546"/>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325"/>
      <c r="AL85" s="325"/>
      <c r="AM85" s="325"/>
      <c r="AN85" s="325"/>
    </row>
    <row r="86" spans="11:40">
      <c r="K86" s="1546"/>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325"/>
      <c r="AJ86" s="325"/>
      <c r="AK86" s="325"/>
      <c r="AL86" s="325"/>
      <c r="AM86" s="325"/>
      <c r="AN86" s="325"/>
    </row>
    <row r="87" spans="11:40">
      <c r="K87" s="1546"/>
      <c r="L87" s="325"/>
      <c r="M87" s="325"/>
      <c r="N87" s="325"/>
      <c r="O87" s="325"/>
      <c r="P87" s="325"/>
      <c r="Q87" s="325"/>
      <c r="R87" s="325"/>
      <c r="S87" s="325"/>
      <c r="T87" s="325"/>
      <c r="U87" s="325"/>
      <c r="V87" s="325"/>
      <c r="W87" s="325"/>
      <c r="X87" s="325"/>
      <c r="Y87" s="325"/>
      <c r="Z87" s="325"/>
      <c r="AA87" s="325"/>
      <c r="AB87" s="325"/>
      <c r="AC87" s="325"/>
      <c r="AD87" s="325"/>
      <c r="AE87" s="325"/>
      <c r="AF87" s="325"/>
      <c r="AG87" s="325"/>
      <c r="AH87" s="325"/>
      <c r="AI87" s="325"/>
      <c r="AJ87" s="325"/>
      <c r="AK87" s="325"/>
      <c r="AL87" s="325"/>
      <c r="AM87" s="325"/>
      <c r="AN87" s="325"/>
    </row>
    <row r="88" spans="11:40">
      <c r="K88" s="1546"/>
      <c r="L88" s="325"/>
      <c r="M88" s="325"/>
      <c r="N88" s="325"/>
      <c r="O88" s="325"/>
      <c r="P88" s="325"/>
      <c r="Q88" s="325"/>
      <c r="R88" s="325"/>
      <c r="S88" s="325"/>
      <c r="T88" s="325"/>
      <c r="U88" s="325"/>
      <c r="V88" s="325"/>
      <c r="W88" s="325"/>
      <c r="X88" s="325"/>
      <c r="Y88" s="325"/>
      <c r="Z88" s="325"/>
      <c r="AA88" s="325"/>
      <c r="AB88" s="325"/>
      <c r="AC88" s="325"/>
      <c r="AD88" s="325"/>
      <c r="AE88" s="325"/>
      <c r="AF88" s="325"/>
      <c r="AG88" s="325"/>
      <c r="AH88" s="325"/>
      <c r="AI88" s="325"/>
      <c r="AJ88" s="325"/>
      <c r="AK88" s="325"/>
      <c r="AL88" s="325"/>
      <c r="AM88" s="325"/>
      <c r="AN88" s="325"/>
    </row>
    <row r="89" spans="11:40">
      <c r="K89" s="1546"/>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c r="AJ89" s="325"/>
      <c r="AK89" s="325"/>
      <c r="AL89" s="325"/>
      <c r="AM89" s="325"/>
      <c r="AN89" s="325"/>
    </row>
    <row r="90" spans="11:40">
      <c r="K90" s="1546"/>
      <c r="L90" s="325"/>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c r="AJ90" s="325"/>
      <c r="AK90" s="325"/>
      <c r="AL90" s="325"/>
      <c r="AM90" s="325"/>
      <c r="AN90" s="325"/>
    </row>
    <row r="91" spans="11:40">
      <c r="K91" s="1546"/>
      <c r="L91" s="325"/>
      <c r="M91" s="325"/>
      <c r="N91" s="325"/>
      <c r="O91" s="325"/>
      <c r="P91" s="325"/>
      <c r="Q91" s="325"/>
      <c r="R91" s="325"/>
      <c r="S91" s="325"/>
      <c r="T91" s="325"/>
      <c r="U91" s="325"/>
      <c r="V91" s="325"/>
      <c r="W91" s="325"/>
      <c r="X91" s="325"/>
      <c r="Y91" s="325"/>
      <c r="Z91" s="325"/>
      <c r="AA91" s="325"/>
      <c r="AB91" s="325"/>
      <c r="AC91" s="325"/>
      <c r="AD91" s="325"/>
      <c r="AE91" s="325"/>
      <c r="AF91" s="325"/>
      <c r="AG91" s="325"/>
      <c r="AH91" s="325"/>
      <c r="AI91" s="325"/>
      <c r="AJ91" s="325"/>
      <c r="AK91" s="325"/>
      <c r="AL91" s="325"/>
      <c r="AM91" s="325"/>
      <c r="AN91" s="325"/>
    </row>
    <row r="92" spans="11:40">
      <c r="K92" s="1546"/>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c r="AM92" s="325"/>
      <c r="AN92" s="325"/>
    </row>
    <row r="93" spans="11:40">
      <c r="K93" s="1546"/>
      <c r="L93" s="325"/>
      <c r="M93" s="325"/>
      <c r="N93" s="325"/>
      <c r="O93" s="325"/>
      <c r="P93" s="325"/>
      <c r="Q93" s="325"/>
      <c r="R93" s="325"/>
      <c r="S93" s="325"/>
      <c r="T93" s="325"/>
      <c r="U93" s="325"/>
      <c r="V93" s="325"/>
      <c r="W93" s="325"/>
      <c r="X93" s="325"/>
      <c r="Y93" s="325"/>
      <c r="Z93" s="325"/>
      <c r="AA93" s="325"/>
      <c r="AB93" s="325"/>
      <c r="AC93" s="325"/>
      <c r="AD93" s="325"/>
      <c r="AE93" s="325"/>
      <c r="AF93" s="325"/>
      <c r="AG93" s="325"/>
      <c r="AH93" s="325"/>
      <c r="AI93" s="325"/>
      <c r="AJ93" s="325"/>
      <c r="AK93" s="325"/>
      <c r="AL93" s="325"/>
      <c r="AM93" s="325"/>
      <c r="AN93" s="325"/>
    </row>
    <row r="94" spans="11:40">
      <c r="K94" s="1546"/>
      <c r="L94" s="325"/>
      <c r="M94" s="325"/>
      <c r="N94" s="325"/>
      <c r="O94" s="325"/>
      <c r="P94" s="325"/>
      <c r="Q94" s="325"/>
      <c r="R94" s="325"/>
      <c r="S94" s="325"/>
      <c r="T94" s="325"/>
      <c r="U94" s="325"/>
      <c r="V94" s="325"/>
      <c r="W94" s="325"/>
      <c r="X94" s="325"/>
      <c r="Y94" s="325"/>
      <c r="Z94" s="325"/>
      <c r="AA94" s="325"/>
      <c r="AB94" s="325"/>
      <c r="AC94" s="325"/>
      <c r="AD94" s="325"/>
      <c r="AE94" s="325"/>
      <c r="AF94" s="325"/>
      <c r="AG94" s="325"/>
      <c r="AH94" s="325"/>
      <c r="AI94" s="325"/>
      <c r="AJ94" s="325"/>
      <c r="AK94" s="325"/>
      <c r="AL94" s="325"/>
      <c r="AM94" s="325"/>
      <c r="AN94" s="325"/>
    </row>
    <row r="95" spans="11:40">
      <c r="K95" s="1546"/>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row>
    <row r="96" spans="11:40">
      <c r="K96" s="1546"/>
      <c r="L96" s="325"/>
      <c r="M96" s="325"/>
      <c r="N96" s="325"/>
      <c r="O96" s="325"/>
      <c r="P96" s="325"/>
      <c r="Q96" s="325"/>
      <c r="R96" s="325"/>
      <c r="S96" s="325"/>
      <c r="T96" s="325"/>
      <c r="U96" s="325"/>
      <c r="V96" s="325"/>
      <c r="W96" s="325"/>
      <c r="X96" s="325"/>
      <c r="Y96" s="325"/>
      <c r="Z96" s="325"/>
      <c r="AA96" s="325"/>
      <c r="AB96" s="325"/>
      <c r="AC96" s="325"/>
      <c r="AD96" s="325"/>
      <c r="AE96" s="325"/>
      <c r="AF96" s="325"/>
      <c r="AG96" s="325"/>
      <c r="AH96" s="325"/>
      <c r="AI96" s="325"/>
      <c r="AJ96" s="325"/>
      <c r="AK96" s="325"/>
      <c r="AL96" s="325"/>
      <c r="AM96" s="325"/>
      <c r="AN96" s="325"/>
    </row>
    <row r="97" spans="11:40">
      <c r="K97" s="1546"/>
      <c r="L97" s="325"/>
      <c r="M97" s="325"/>
      <c r="N97" s="325"/>
      <c r="O97" s="325"/>
      <c r="P97" s="325"/>
      <c r="Q97" s="325"/>
      <c r="R97" s="325"/>
      <c r="S97" s="325"/>
      <c r="T97" s="325"/>
      <c r="U97" s="325"/>
      <c r="V97" s="325"/>
      <c r="W97" s="325"/>
      <c r="X97" s="325"/>
      <c r="Y97" s="325"/>
      <c r="Z97" s="325"/>
      <c r="AA97" s="325"/>
      <c r="AB97" s="325"/>
      <c r="AC97" s="325"/>
      <c r="AD97" s="325"/>
      <c r="AE97" s="325"/>
      <c r="AF97" s="325"/>
      <c r="AG97" s="325"/>
      <c r="AH97" s="325"/>
      <c r="AI97" s="325"/>
      <c r="AJ97" s="325"/>
      <c r="AK97" s="325"/>
      <c r="AL97" s="325"/>
      <c r="AM97" s="325"/>
      <c r="AN97" s="325"/>
    </row>
    <row r="98" spans="11:40">
      <c r="K98" s="1546"/>
      <c r="L98" s="325"/>
      <c r="M98" s="325"/>
      <c r="N98" s="325"/>
      <c r="O98" s="325"/>
      <c r="P98" s="325"/>
      <c r="Q98" s="325"/>
      <c r="R98" s="325"/>
      <c r="S98" s="325"/>
      <c r="T98" s="325"/>
      <c r="U98" s="325"/>
      <c r="V98" s="325"/>
      <c r="W98" s="325"/>
      <c r="X98" s="325"/>
      <c r="Y98" s="325"/>
      <c r="Z98" s="325"/>
      <c r="AA98" s="325"/>
      <c r="AB98" s="325"/>
      <c r="AC98" s="325"/>
      <c r="AD98" s="325"/>
      <c r="AE98" s="325"/>
      <c r="AF98" s="325"/>
      <c r="AG98" s="325"/>
      <c r="AH98" s="325"/>
      <c r="AI98" s="325"/>
      <c r="AJ98" s="325"/>
      <c r="AK98" s="325"/>
      <c r="AL98" s="325"/>
      <c r="AM98" s="325"/>
      <c r="AN98" s="325"/>
    </row>
    <row r="99" spans="11:40">
      <c r="K99" s="1546"/>
      <c r="L99" s="325"/>
      <c r="M99" s="325"/>
      <c r="N99" s="325"/>
      <c r="O99" s="325"/>
      <c r="P99" s="325"/>
      <c r="Q99" s="325"/>
      <c r="R99" s="325"/>
      <c r="S99" s="325"/>
      <c r="T99" s="325"/>
      <c r="U99" s="325"/>
      <c r="V99" s="325"/>
      <c r="W99" s="325"/>
      <c r="X99" s="325"/>
      <c r="Y99" s="325"/>
      <c r="Z99" s="325"/>
      <c r="AA99" s="325"/>
      <c r="AB99" s="325"/>
      <c r="AC99" s="325"/>
      <c r="AD99" s="325"/>
      <c r="AE99" s="325"/>
      <c r="AF99" s="325"/>
      <c r="AG99" s="325"/>
      <c r="AH99" s="325"/>
      <c r="AI99" s="325"/>
      <c r="AJ99" s="325"/>
      <c r="AK99" s="325"/>
      <c r="AL99" s="325"/>
      <c r="AM99" s="325"/>
      <c r="AN99" s="325"/>
    </row>
    <row r="100" spans="11:40">
      <c r="K100" s="1546"/>
      <c r="L100" s="325"/>
      <c r="M100" s="325"/>
      <c r="N100" s="325"/>
      <c r="O100" s="325"/>
      <c r="P100" s="325"/>
      <c r="Q100" s="325"/>
      <c r="R100" s="325"/>
      <c r="S100" s="325"/>
      <c r="T100" s="325"/>
      <c r="U100" s="325"/>
      <c r="V100" s="325"/>
      <c r="W100" s="325"/>
      <c r="X100" s="325"/>
      <c r="Y100" s="325"/>
      <c r="Z100" s="325"/>
      <c r="AA100" s="325"/>
      <c r="AB100" s="325"/>
      <c r="AC100" s="325"/>
      <c r="AD100" s="325"/>
      <c r="AE100" s="325"/>
      <c r="AF100" s="325"/>
      <c r="AG100" s="325"/>
      <c r="AH100" s="325"/>
      <c r="AI100" s="325"/>
      <c r="AJ100" s="325"/>
      <c r="AK100" s="325"/>
      <c r="AL100" s="325"/>
      <c r="AM100" s="325"/>
      <c r="AN100" s="325"/>
    </row>
    <row r="101" spans="11:40">
      <c r="K101" s="1546"/>
      <c r="L101" s="325"/>
      <c r="M101" s="325"/>
      <c r="N101" s="325"/>
      <c r="O101" s="325"/>
      <c r="P101" s="325"/>
      <c r="Q101" s="325"/>
      <c r="R101" s="325"/>
      <c r="S101" s="325"/>
      <c r="T101" s="325"/>
      <c r="U101" s="325"/>
      <c r="V101" s="325"/>
      <c r="W101" s="325"/>
      <c r="X101" s="325"/>
      <c r="Y101" s="325"/>
      <c r="Z101" s="325"/>
      <c r="AA101" s="325"/>
      <c r="AB101" s="325"/>
      <c r="AC101" s="325"/>
      <c r="AD101" s="325"/>
      <c r="AE101" s="325"/>
      <c r="AF101" s="325"/>
      <c r="AG101" s="325"/>
      <c r="AH101" s="325"/>
      <c r="AI101" s="325"/>
      <c r="AJ101" s="325"/>
      <c r="AK101" s="325"/>
      <c r="AL101" s="325"/>
      <c r="AM101" s="325"/>
      <c r="AN101" s="325"/>
    </row>
    <row r="102" spans="11:40">
      <c r="K102" s="1546"/>
      <c r="L102" s="325"/>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5"/>
    </row>
    <row r="103" spans="11:40">
      <c r="K103" s="1546"/>
      <c r="L103" s="325"/>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c r="AN103" s="325"/>
    </row>
    <row r="104" spans="11:40">
      <c r="K104" s="1546"/>
      <c r="L104" s="325"/>
      <c r="M104" s="325"/>
      <c r="N104" s="325"/>
      <c r="O104" s="325"/>
      <c r="P104" s="325"/>
      <c r="Q104" s="325"/>
      <c r="R104" s="325"/>
      <c r="S104" s="325"/>
      <c r="T104" s="325"/>
      <c r="U104" s="325"/>
      <c r="V104" s="325"/>
      <c r="W104" s="325"/>
      <c r="X104" s="325"/>
      <c r="Y104" s="325"/>
      <c r="Z104" s="325"/>
      <c r="AA104" s="325"/>
      <c r="AB104" s="325"/>
      <c r="AC104" s="325"/>
      <c r="AD104" s="325"/>
      <c r="AE104" s="325"/>
      <c r="AF104" s="325"/>
      <c r="AG104" s="325"/>
      <c r="AH104" s="325"/>
      <c r="AI104" s="325"/>
      <c r="AJ104" s="325"/>
      <c r="AK104" s="325"/>
      <c r="AL104" s="325"/>
      <c r="AM104" s="325"/>
      <c r="AN104" s="325"/>
    </row>
    <row r="105" spans="11:40">
      <c r="K105" s="1546"/>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325"/>
      <c r="AN105" s="325"/>
    </row>
    <row r="106" spans="11:40">
      <c r="K106" s="1546"/>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row>
    <row r="107" spans="11:40">
      <c r="K107" s="1546"/>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row>
    <row r="108" spans="11:40">
      <c r="K108" s="1546"/>
      <c r="L108" s="325"/>
      <c r="M108" s="325"/>
      <c r="N108" s="325"/>
      <c r="O108" s="325"/>
      <c r="P108" s="325"/>
      <c r="Q108" s="325"/>
      <c r="R108" s="325"/>
      <c r="S108" s="325"/>
      <c r="T108" s="325"/>
      <c r="U108" s="325"/>
      <c r="V108" s="325"/>
      <c r="W108" s="325"/>
      <c r="X108" s="325"/>
      <c r="Y108" s="325"/>
      <c r="Z108" s="325"/>
      <c r="AA108" s="325"/>
      <c r="AB108" s="325"/>
      <c r="AC108" s="325"/>
      <c r="AD108" s="325"/>
      <c r="AE108" s="325"/>
      <c r="AF108" s="325"/>
      <c r="AG108" s="325"/>
      <c r="AH108" s="325"/>
      <c r="AI108" s="325"/>
      <c r="AJ108" s="325"/>
      <c r="AK108" s="325"/>
      <c r="AL108" s="325"/>
      <c r="AM108" s="325"/>
      <c r="AN108" s="325"/>
    </row>
    <row r="109" spans="11:40">
      <c r="K109" s="1546"/>
      <c r="L109" s="325"/>
      <c r="M109" s="325"/>
      <c r="N109" s="325"/>
      <c r="O109" s="325"/>
      <c r="P109" s="325"/>
      <c r="Q109" s="325"/>
      <c r="R109" s="325"/>
      <c r="S109" s="325"/>
      <c r="T109" s="325"/>
      <c r="U109" s="325"/>
      <c r="V109" s="325"/>
      <c r="W109" s="325"/>
      <c r="X109" s="325"/>
      <c r="Y109" s="325"/>
      <c r="Z109" s="325"/>
      <c r="AA109" s="325"/>
      <c r="AB109" s="325"/>
      <c r="AC109" s="325"/>
      <c r="AD109" s="325"/>
      <c r="AE109" s="325"/>
      <c r="AF109" s="325"/>
      <c r="AG109" s="325"/>
      <c r="AH109" s="325"/>
      <c r="AI109" s="325"/>
      <c r="AJ109" s="325"/>
      <c r="AK109" s="325"/>
      <c r="AL109" s="325"/>
      <c r="AM109" s="325"/>
      <c r="AN109" s="325"/>
    </row>
    <row r="110" spans="11:40">
      <c r="K110" s="1546"/>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row>
    <row r="111" spans="11:40">
      <c r="K111" s="1546"/>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row>
    <row r="112" spans="11:40">
      <c r="K112" s="1546"/>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325"/>
    </row>
    <row r="113" spans="11:40">
      <c r="K113" s="1546"/>
      <c r="L113" s="325"/>
      <c r="M113" s="325"/>
      <c r="N113" s="325"/>
      <c r="O113" s="325"/>
      <c r="P113" s="325"/>
      <c r="Q113" s="325"/>
      <c r="R113" s="325"/>
      <c r="S113" s="325"/>
      <c r="T113" s="325"/>
      <c r="U113" s="325"/>
      <c r="V113" s="325"/>
      <c r="W113" s="325"/>
      <c r="X113" s="325"/>
      <c r="Y113" s="325"/>
      <c r="Z113" s="325"/>
      <c r="AA113" s="325"/>
      <c r="AB113" s="325"/>
      <c r="AC113" s="325"/>
      <c r="AD113" s="325"/>
      <c r="AE113" s="325"/>
      <c r="AF113" s="325"/>
      <c r="AG113" s="325"/>
      <c r="AH113" s="325"/>
      <c r="AI113" s="325"/>
      <c r="AJ113" s="325"/>
      <c r="AK113" s="325"/>
      <c r="AL113" s="325"/>
      <c r="AM113" s="325"/>
      <c r="AN113" s="325"/>
    </row>
    <row r="114" spans="11:40">
      <c r="K114" s="1546"/>
      <c r="L114" s="325"/>
      <c r="M114" s="325"/>
      <c r="N114" s="325"/>
      <c r="O114" s="325"/>
      <c r="P114" s="325"/>
      <c r="Q114" s="325"/>
      <c r="R114" s="325"/>
      <c r="S114" s="325"/>
      <c r="T114" s="325"/>
      <c r="U114" s="325"/>
      <c r="V114" s="325"/>
      <c r="W114" s="325"/>
      <c r="X114" s="325"/>
      <c r="Y114" s="325"/>
      <c r="Z114" s="325"/>
      <c r="AA114" s="325"/>
      <c r="AB114" s="325"/>
      <c r="AC114" s="325"/>
      <c r="AD114" s="325"/>
      <c r="AE114" s="325"/>
      <c r="AF114" s="325"/>
      <c r="AG114" s="325"/>
      <c r="AH114" s="325"/>
      <c r="AI114" s="325"/>
      <c r="AJ114" s="325"/>
      <c r="AK114" s="325"/>
      <c r="AL114" s="325"/>
      <c r="AM114" s="325"/>
      <c r="AN114" s="325"/>
    </row>
    <row r="115" spans="11:40">
      <c r="K115" s="1546"/>
      <c r="L115" s="325"/>
      <c r="M115" s="325"/>
      <c r="N115" s="325"/>
      <c r="O115" s="325"/>
      <c r="P115" s="325"/>
      <c r="Q115" s="325"/>
      <c r="R115" s="325"/>
      <c r="S115" s="325"/>
      <c r="T115" s="325"/>
      <c r="U115" s="325"/>
      <c r="V115" s="325"/>
      <c r="W115" s="325"/>
      <c r="X115" s="325"/>
      <c r="Y115" s="325"/>
      <c r="Z115" s="325"/>
      <c r="AA115" s="325"/>
      <c r="AB115" s="325"/>
      <c r="AC115" s="325"/>
      <c r="AD115" s="325"/>
      <c r="AE115" s="325"/>
      <c r="AF115" s="325"/>
      <c r="AG115" s="325"/>
      <c r="AH115" s="325"/>
      <c r="AI115" s="325"/>
      <c r="AJ115" s="325"/>
      <c r="AK115" s="325"/>
      <c r="AL115" s="325"/>
      <c r="AM115" s="325"/>
      <c r="AN115" s="325"/>
    </row>
    <row r="116" spans="11:40">
      <c r="K116" s="1546"/>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5"/>
      <c r="AK116" s="325"/>
      <c r="AL116" s="325"/>
      <c r="AM116" s="325"/>
      <c r="AN116" s="325"/>
    </row>
    <row r="117" spans="11:40">
      <c r="K117" s="1546"/>
      <c r="L117" s="325"/>
      <c r="M117" s="325"/>
      <c r="N117" s="325"/>
      <c r="O117" s="325"/>
      <c r="P117" s="325"/>
      <c r="Q117" s="325"/>
      <c r="R117" s="325"/>
      <c r="S117" s="325"/>
      <c r="T117" s="325"/>
      <c r="U117" s="325"/>
      <c r="V117" s="325"/>
      <c r="W117" s="325"/>
      <c r="X117" s="325"/>
      <c r="Y117" s="325"/>
      <c r="Z117" s="325"/>
      <c r="AA117" s="325"/>
      <c r="AB117" s="325"/>
      <c r="AC117" s="325"/>
      <c r="AD117" s="325"/>
      <c r="AE117" s="325"/>
      <c r="AF117" s="325"/>
      <c r="AG117" s="325"/>
      <c r="AH117" s="325"/>
      <c r="AI117" s="325"/>
      <c r="AJ117" s="325"/>
      <c r="AK117" s="325"/>
      <c r="AL117" s="325"/>
      <c r="AM117" s="325"/>
      <c r="AN117" s="325"/>
    </row>
    <row r="118" spans="11:40">
      <c r="K118" s="1546"/>
      <c r="L118" s="325"/>
      <c r="M118" s="325"/>
      <c r="N118" s="325"/>
      <c r="O118" s="325"/>
      <c r="P118" s="325"/>
      <c r="Q118" s="325"/>
      <c r="R118" s="325"/>
      <c r="S118" s="325"/>
      <c r="T118" s="325"/>
      <c r="U118" s="325"/>
      <c r="V118" s="325"/>
      <c r="W118" s="325"/>
      <c r="X118" s="325"/>
      <c r="Y118" s="325"/>
      <c r="Z118" s="325"/>
      <c r="AA118" s="325"/>
      <c r="AB118" s="325"/>
      <c r="AC118" s="325"/>
      <c r="AD118" s="325"/>
      <c r="AE118" s="325"/>
      <c r="AF118" s="325"/>
      <c r="AG118" s="325"/>
      <c r="AH118" s="325"/>
      <c r="AI118" s="325"/>
      <c r="AJ118" s="325"/>
      <c r="AK118" s="325"/>
      <c r="AL118" s="325"/>
      <c r="AM118" s="325"/>
      <c r="AN118" s="325"/>
    </row>
  </sheetData>
  <mergeCells count="3">
    <mergeCell ref="A2:A3"/>
    <mergeCell ref="B2:B4"/>
    <mergeCell ref="F2:H2"/>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O60"/>
  <sheetViews>
    <sheetView topLeftCell="A19" workbookViewId="0">
      <selection activeCell="F69" sqref="F69"/>
    </sheetView>
  </sheetViews>
  <sheetFormatPr defaultRowHeight="12.75"/>
  <cols>
    <col min="1" max="1" width="30.85546875" style="2" customWidth="1"/>
    <col min="2" max="2" width="0" style="249" hidden="1" customWidth="1"/>
    <col min="3" max="16384" width="9.140625" style="2"/>
  </cols>
  <sheetData>
    <row r="1" spans="1:11" ht="13.5">
      <c r="A1" s="166" t="s">
        <v>1071</v>
      </c>
      <c r="B1" s="166"/>
      <c r="C1" s="166"/>
      <c r="D1" s="166"/>
      <c r="E1" s="166"/>
      <c r="F1" s="166"/>
      <c r="G1" s="166"/>
      <c r="H1" s="166"/>
      <c r="I1" s="166"/>
      <c r="J1" s="166"/>
      <c r="K1" s="166"/>
    </row>
    <row r="2" spans="1:11">
      <c r="A2" s="2221" t="s">
        <v>1072</v>
      </c>
      <c r="B2" s="2203" t="s">
        <v>72</v>
      </c>
      <c r="C2" s="859" t="s">
        <v>2</v>
      </c>
      <c r="D2" s="5" t="s">
        <v>3</v>
      </c>
      <c r="E2" s="6" t="s">
        <v>4</v>
      </c>
      <c r="F2" s="2176" t="s">
        <v>5</v>
      </c>
      <c r="G2" s="2177"/>
      <c r="H2" s="2181"/>
      <c r="I2" s="2178" t="s">
        <v>6</v>
      </c>
      <c r="J2" s="2179"/>
      <c r="K2" s="2180"/>
    </row>
    <row r="3" spans="1:11" ht="25.5">
      <c r="A3" s="2222"/>
      <c r="B3" s="2204"/>
      <c r="C3" s="763" t="s">
        <v>8</v>
      </c>
      <c r="D3" s="760" t="s">
        <v>8</v>
      </c>
      <c r="E3" s="761" t="s">
        <v>8</v>
      </c>
      <c r="F3" s="762" t="s">
        <v>9</v>
      </c>
      <c r="G3" s="760" t="s">
        <v>10</v>
      </c>
      <c r="H3" s="761" t="s">
        <v>11</v>
      </c>
      <c r="I3" s="762" t="s">
        <v>13</v>
      </c>
      <c r="J3" s="760" t="s">
        <v>14</v>
      </c>
      <c r="K3" s="761" t="s">
        <v>15</v>
      </c>
    </row>
    <row r="4" spans="1:11">
      <c r="A4" s="170" t="s">
        <v>73</v>
      </c>
      <c r="B4" s="2209"/>
      <c r="C4" s="764"/>
      <c r="D4" s="764"/>
      <c r="E4" s="765"/>
      <c r="F4" s="766"/>
      <c r="G4" s="764"/>
      <c r="H4" s="765"/>
      <c r="I4" s="766"/>
      <c r="J4" s="764"/>
      <c r="K4" s="765"/>
    </row>
    <row r="5" spans="1:11">
      <c r="A5" s="172" t="s">
        <v>1073</v>
      </c>
      <c r="B5" s="430"/>
      <c r="C5" s="1553"/>
      <c r="D5" s="1553"/>
      <c r="E5" s="1554"/>
      <c r="F5" s="1555"/>
      <c r="G5" s="1553"/>
      <c r="H5" s="1556"/>
      <c r="I5" s="1557"/>
      <c r="J5" s="1553"/>
      <c r="K5" s="1554"/>
    </row>
    <row r="6" spans="1:11">
      <c r="A6" s="433" t="s">
        <v>1074</v>
      </c>
      <c r="B6" s="441"/>
      <c r="C6" s="1558">
        <v>0</v>
      </c>
      <c r="D6" s="1558">
        <v>0</v>
      </c>
      <c r="E6" s="1559">
        <v>0</v>
      </c>
      <c r="F6" s="1560">
        <v>0</v>
      </c>
      <c r="G6" s="1558">
        <v>0</v>
      </c>
      <c r="H6" s="1561">
        <v>0</v>
      </c>
      <c r="I6" s="1562">
        <v>0</v>
      </c>
      <c r="J6" s="1558">
        <v>0</v>
      </c>
      <c r="K6" s="1559">
        <v>0</v>
      </c>
    </row>
    <row r="7" spans="1:11">
      <c r="A7" s="433" t="s">
        <v>1075</v>
      </c>
      <c r="B7" s="441"/>
      <c r="C7" s="1558">
        <v>0</v>
      </c>
      <c r="D7" s="1558">
        <v>0</v>
      </c>
      <c r="E7" s="1559">
        <v>0</v>
      </c>
      <c r="F7" s="1560">
        <v>0</v>
      </c>
      <c r="G7" s="1558">
        <v>0</v>
      </c>
      <c r="H7" s="1561">
        <v>0</v>
      </c>
      <c r="I7" s="1562">
        <v>0</v>
      </c>
      <c r="J7" s="1558">
        <v>0</v>
      </c>
      <c r="K7" s="1559">
        <v>0</v>
      </c>
    </row>
    <row r="8" spans="1:11">
      <c r="A8" s="433" t="s">
        <v>1076</v>
      </c>
      <c r="B8" s="441"/>
      <c r="C8" s="1558">
        <v>0</v>
      </c>
      <c r="D8" s="1558">
        <v>0</v>
      </c>
      <c r="E8" s="1559">
        <v>0</v>
      </c>
      <c r="F8" s="1560">
        <v>0</v>
      </c>
      <c r="G8" s="1558">
        <v>0</v>
      </c>
      <c r="H8" s="1561">
        <v>0</v>
      </c>
      <c r="I8" s="1562">
        <v>0</v>
      </c>
      <c r="J8" s="1558">
        <v>0</v>
      </c>
      <c r="K8" s="1559">
        <v>0</v>
      </c>
    </row>
    <row r="9" spans="1:11">
      <c r="A9" s="433" t="s">
        <v>1077</v>
      </c>
      <c r="B9" s="441"/>
      <c r="C9" s="1558">
        <v>0</v>
      </c>
      <c r="D9" s="1558">
        <v>0</v>
      </c>
      <c r="E9" s="1559">
        <v>0</v>
      </c>
      <c r="F9" s="1560">
        <v>0</v>
      </c>
      <c r="G9" s="1558">
        <v>0</v>
      </c>
      <c r="H9" s="1561">
        <v>0</v>
      </c>
      <c r="I9" s="1562">
        <v>0</v>
      </c>
      <c r="J9" s="1558">
        <v>0</v>
      </c>
      <c r="K9" s="1559">
        <v>0</v>
      </c>
    </row>
    <row r="10" spans="1:11">
      <c r="A10" s="433" t="s">
        <v>1078</v>
      </c>
      <c r="B10" s="441"/>
      <c r="C10" s="1558">
        <v>0</v>
      </c>
      <c r="D10" s="1558">
        <v>0</v>
      </c>
      <c r="E10" s="1559">
        <v>0</v>
      </c>
      <c r="F10" s="1560">
        <v>0</v>
      </c>
      <c r="G10" s="1558">
        <v>0</v>
      </c>
      <c r="H10" s="1561">
        <v>0</v>
      </c>
      <c r="I10" s="1562">
        <v>0</v>
      </c>
      <c r="J10" s="1558">
        <v>0</v>
      </c>
      <c r="K10" s="1559">
        <v>0</v>
      </c>
    </row>
    <row r="11" spans="1:11">
      <c r="A11" s="433" t="s">
        <v>1079</v>
      </c>
      <c r="B11" s="441"/>
      <c r="C11" s="1558">
        <v>0</v>
      </c>
      <c r="D11" s="1558">
        <v>0</v>
      </c>
      <c r="E11" s="1559">
        <v>0</v>
      </c>
      <c r="F11" s="1560">
        <v>0</v>
      </c>
      <c r="G11" s="1558">
        <v>0</v>
      </c>
      <c r="H11" s="1561">
        <v>0</v>
      </c>
      <c r="I11" s="1562">
        <v>0</v>
      </c>
      <c r="J11" s="1558">
        <v>0</v>
      </c>
      <c r="K11" s="1559">
        <v>0</v>
      </c>
    </row>
    <row r="12" spans="1:11">
      <c r="A12" s="433" t="s">
        <v>1080</v>
      </c>
      <c r="B12" s="441"/>
      <c r="C12" s="1558">
        <v>0</v>
      </c>
      <c r="D12" s="1558">
        <v>0</v>
      </c>
      <c r="E12" s="1559">
        <v>0</v>
      </c>
      <c r="F12" s="1560">
        <v>0</v>
      </c>
      <c r="G12" s="1558">
        <v>0</v>
      </c>
      <c r="H12" s="1561">
        <v>0</v>
      </c>
      <c r="I12" s="1562">
        <v>0</v>
      </c>
      <c r="J12" s="1558">
        <v>0</v>
      </c>
      <c r="K12" s="1559">
        <v>0</v>
      </c>
    </row>
    <row r="13" spans="1:11">
      <c r="A13" s="433" t="s">
        <v>1081</v>
      </c>
      <c r="B13" s="441"/>
      <c r="C13" s="1558">
        <v>0</v>
      </c>
      <c r="D13" s="1558">
        <v>0</v>
      </c>
      <c r="E13" s="1559">
        <v>0</v>
      </c>
      <c r="F13" s="1560">
        <v>0</v>
      </c>
      <c r="G13" s="1558">
        <v>0</v>
      </c>
      <c r="H13" s="1561">
        <v>0</v>
      </c>
      <c r="I13" s="1562">
        <v>0</v>
      </c>
      <c r="J13" s="1558">
        <v>0</v>
      </c>
      <c r="K13" s="1559">
        <v>0</v>
      </c>
    </row>
    <row r="14" spans="1:11">
      <c r="A14" s="433" t="s">
        <v>1082</v>
      </c>
      <c r="B14" s="441"/>
      <c r="C14" s="1558">
        <v>0</v>
      </c>
      <c r="D14" s="1558">
        <v>0</v>
      </c>
      <c r="E14" s="1559">
        <v>0</v>
      </c>
      <c r="F14" s="1560">
        <v>0</v>
      </c>
      <c r="G14" s="1558"/>
      <c r="H14" s="1561">
        <v>0</v>
      </c>
      <c r="I14" s="1562">
        <v>0</v>
      </c>
      <c r="J14" s="1558">
        <v>0</v>
      </c>
      <c r="K14" s="1559">
        <v>0</v>
      </c>
    </row>
    <row r="15" spans="1:11">
      <c r="A15" s="433" t="s">
        <v>1083</v>
      </c>
      <c r="B15" s="441"/>
      <c r="C15" s="1558">
        <v>0</v>
      </c>
      <c r="D15" s="1558">
        <v>0</v>
      </c>
      <c r="E15" s="1559">
        <v>0</v>
      </c>
      <c r="F15" s="1560">
        <v>0</v>
      </c>
      <c r="G15" s="1558">
        <v>0</v>
      </c>
      <c r="H15" s="1561">
        <v>0</v>
      </c>
      <c r="I15" s="1562">
        <v>0</v>
      </c>
      <c r="J15" s="1558">
        <v>0</v>
      </c>
      <c r="K15" s="1559">
        <v>0</v>
      </c>
    </row>
    <row r="16" spans="1:11" ht="5.25" customHeight="1">
      <c r="A16" s="453"/>
      <c r="B16" s="441"/>
      <c r="C16" s="1563"/>
      <c r="D16" s="1563"/>
      <c r="E16" s="1564"/>
      <c r="F16" s="1565"/>
      <c r="G16" s="1563"/>
      <c r="H16" s="1566"/>
      <c r="I16" s="1567"/>
      <c r="J16" s="1563"/>
      <c r="K16" s="1564"/>
    </row>
    <row r="17" spans="1:11">
      <c r="A17" s="456" t="s">
        <v>1084</v>
      </c>
      <c r="B17" s="441">
        <v>1</v>
      </c>
      <c r="C17" s="1568">
        <v>0</v>
      </c>
      <c r="D17" s="1568">
        <v>0</v>
      </c>
      <c r="E17" s="1569">
        <v>0</v>
      </c>
      <c r="F17" s="1570">
        <v>0</v>
      </c>
      <c r="G17" s="1568">
        <v>0</v>
      </c>
      <c r="H17" s="1571">
        <v>0</v>
      </c>
      <c r="I17" s="1572">
        <v>0</v>
      </c>
      <c r="J17" s="1568">
        <v>0</v>
      </c>
      <c r="K17" s="1569">
        <v>0</v>
      </c>
    </row>
    <row r="18" spans="1:11" ht="6" customHeight="1">
      <c r="A18" s="453"/>
      <c r="B18" s="441"/>
      <c r="C18" s="1573"/>
      <c r="D18" s="1573"/>
      <c r="E18" s="1554"/>
      <c r="F18" s="1555"/>
      <c r="G18" s="1573"/>
      <c r="H18" s="1556"/>
      <c r="I18" s="1574"/>
      <c r="J18" s="1573"/>
      <c r="K18" s="1554"/>
    </row>
    <row r="19" spans="1:11">
      <c r="A19" s="172" t="s">
        <v>1085</v>
      </c>
      <c r="B19" s="441"/>
      <c r="C19" s="1573"/>
      <c r="D19" s="1573"/>
      <c r="E19" s="1554"/>
      <c r="F19" s="1555"/>
      <c r="G19" s="1573"/>
      <c r="H19" s="1556"/>
      <c r="I19" s="1574"/>
      <c r="J19" s="1573"/>
      <c r="K19" s="1554"/>
    </row>
    <row r="20" spans="1:11">
      <c r="A20" s="433" t="s">
        <v>1074</v>
      </c>
      <c r="B20" s="441"/>
      <c r="C20" s="1558">
        <v>0</v>
      </c>
      <c r="D20" s="1558">
        <v>0</v>
      </c>
      <c r="E20" s="1559">
        <v>0</v>
      </c>
      <c r="F20" s="1560">
        <v>0</v>
      </c>
      <c r="G20" s="1558">
        <v>0</v>
      </c>
      <c r="H20" s="1561">
        <v>0</v>
      </c>
      <c r="I20" s="1562">
        <v>0</v>
      </c>
      <c r="J20" s="1558">
        <v>0</v>
      </c>
      <c r="K20" s="1559">
        <v>0</v>
      </c>
    </row>
    <row r="21" spans="1:11">
      <c r="A21" s="433" t="s">
        <v>1075</v>
      </c>
      <c r="B21" s="441"/>
      <c r="C21" s="1558">
        <v>0</v>
      </c>
      <c r="D21" s="1558">
        <v>0</v>
      </c>
      <c r="E21" s="1559">
        <v>0</v>
      </c>
      <c r="F21" s="1560">
        <v>0</v>
      </c>
      <c r="G21" s="1558">
        <v>0</v>
      </c>
      <c r="H21" s="1561">
        <v>0</v>
      </c>
      <c r="I21" s="1562">
        <v>0</v>
      </c>
      <c r="J21" s="1558">
        <v>0</v>
      </c>
      <c r="K21" s="1559">
        <v>0</v>
      </c>
    </row>
    <row r="22" spans="1:11">
      <c r="A22" s="433" t="s">
        <v>1076</v>
      </c>
      <c r="B22" s="441"/>
      <c r="C22" s="1558">
        <v>0</v>
      </c>
      <c r="D22" s="1558">
        <v>0</v>
      </c>
      <c r="E22" s="1559">
        <v>0</v>
      </c>
      <c r="F22" s="1560">
        <v>0</v>
      </c>
      <c r="G22" s="1558">
        <v>0</v>
      </c>
      <c r="H22" s="1561">
        <v>0</v>
      </c>
      <c r="I22" s="1562">
        <v>0</v>
      </c>
      <c r="J22" s="1558">
        <v>0</v>
      </c>
      <c r="K22" s="1559">
        <v>0</v>
      </c>
    </row>
    <row r="23" spans="1:11">
      <c r="A23" s="433" t="s">
        <v>1077</v>
      </c>
      <c r="B23" s="441"/>
      <c r="C23" s="1558">
        <v>0</v>
      </c>
      <c r="D23" s="1558">
        <v>0</v>
      </c>
      <c r="E23" s="1559">
        <v>0</v>
      </c>
      <c r="F23" s="1560">
        <v>0</v>
      </c>
      <c r="G23" s="1558">
        <v>0</v>
      </c>
      <c r="H23" s="1561">
        <v>0</v>
      </c>
      <c r="I23" s="1562">
        <v>0</v>
      </c>
      <c r="J23" s="1558">
        <v>0</v>
      </c>
      <c r="K23" s="1559">
        <v>0</v>
      </c>
    </row>
    <row r="24" spans="1:11">
      <c r="A24" s="433" t="s">
        <v>1078</v>
      </c>
      <c r="B24" s="441"/>
      <c r="C24" s="1558">
        <v>0</v>
      </c>
      <c r="D24" s="1558">
        <v>0</v>
      </c>
      <c r="E24" s="1559">
        <v>0</v>
      </c>
      <c r="F24" s="1560">
        <v>0</v>
      </c>
      <c r="G24" s="1558">
        <v>0</v>
      </c>
      <c r="H24" s="1561">
        <v>0</v>
      </c>
      <c r="I24" s="1562">
        <v>0</v>
      </c>
      <c r="J24" s="1558">
        <v>0</v>
      </c>
      <c r="K24" s="1559">
        <v>0</v>
      </c>
    </row>
    <row r="25" spans="1:11">
      <c r="A25" s="433" t="s">
        <v>1079</v>
      </c>
      <c r="B25" s="441"/>
      <c r="C25" s="1558">
        <v>0</v>
      </c>
      <c r="D25" s="1558">
        <v>0</v>
      </c>
      <c r="E25" s="1559">
        <v>0</v>
      </c>
      <c r="F25" s="1560">
        <v>0</v>
      </c>
      <c r="G25" s="1558">
        <v>0</v>
      </c>
      <c r="H25" s="1561">
        <v>0</v>
      </c>
      <c r="I25" s="1562">
        <v>0</v>
      </c>
      <c r="J25" s="1558">
        <v>0</v>
      </c>
      <c r="K25" s="1559">
        <v>0</v>
      </c>
    </row>
    <row r="26" spans="1:11">
      <c r="A26" s="433" t="s">
        <v>1080</v>
      </c>
      <c r="B26" s="441"/>
      <c r="C26" s="1558">
        <v>0</v>
      </c>
      <c r="D26" s="1558">
        <v>0</v>
      </c>
      <c r="E26" s="1559">
        <v>0</v>
      </c>
      <c r="F26" s="1560">
        <v>0</v>
      </c>
      <c r="G26" s="1558">
        <v>0</v>
      </c>
      <c r="H26" s="1561">
        <v>0</v>
      </c>
      <c r="I26" s="1562">
        <v>0</v>
      </c>
      <c r="J26" s="1558">
        <v>0</v>
      </c>
      <c r="K26" s="1559">
        <v>0</v>
      </c>
    </row>
    <row r="27" spans="1:11">
      <c r="A27" s="433" t="s">
        <v>1081</v>
      </c>
      <c r="B27" s="441"/>
      <c r="C27" s="1558">
        <v>0</v>
      </c>
      <c r="D27" s="1558">
        <v>0</v>
      </c>
      <c r="E27" s="1559">
        <v>0</v>
      </c>
      <c r="F27" s="1560">
        <v>0</v>
      </c>
      <c r="G27" s="1558">
        <v>0</v>
      </c>
      <c r="H27" s="1561">
        <v>0</v>
      </c>
      <c r="I27" s="1562">
        <v>0</v>
      </c>
      <c r="J27" s="1558">
        <v>0</v>
      </c>
      <c r="K27" s="1559">
        <v>0</v>
      </c>
    </row>
    <row r="28" spans="1:11">
      <c r="A28" s="433" t="s">
        <v>1082</v>
      </c>
      <c r="B28" s="441"/>
      <c r="C28" s="1558">
        <v>0</v>
      </c>
      <c r="D28" s="1558">
        <v>0</v>
      </c>
      <c r="E28" s="1559">
        <v>0</v>
      </c>
      <c r="F28" s="1560">
        <v>0</v>
      </c>
      <c r="G28" s="1558">
        <v>0</v>
      </c>
      <c r="H28" s="1561">
        <v>0</v>
      </c>
      <c r="I28" s="1562">
        <v>0</v>
      </c>
      <c r="J28" s="1558">
        <v>0</v>
      </c>
      <c r="K28" s="1559">
        <v>0</v>
      </c>
    </row>
    <row r="29" spans="1:11" ht="6" customHeight="1">
      <c r="A29" s="453"/>
      <c r="B29" s="441"/>
      <c r="C29" s="1573"/>
      <c r="D29" s="1573"/>
      <c r="E29" s="1554"/>
      <c r="F29" s="1555"/>
      <c r="G29" s="1573"/>
      <c r="H29" s="1556"/>
      <c r="I29" s="1574"/>
      <c r="J29" s="1573"/>
      <c r="K29" s="1554"/>
    </row>
    <row r="30" spans="1:11">
      <c r="A30" s="456" t="s">
        <v>1086</v>
      </c>
      <c r="B30" s="441"/>
      <c r="C30" s="1568">
        <v>0</v>
      </c>
      <c r="D30" s="1575">
        <v>0</v>
      </c>
      <c r="E30" s="1576">
        <v>0</v>
      </c>
      <c r="F30" s="1577">
        <v>0</v>
      </c>
      <c r="G30" s="1575">
        <v>0</v>
      </c>
      <c r="H30" s="1578">
        <v>0</v>
      </c>
      <c r="I30" s="1579">
        <v>0</v>
      </c>
      <c r="J30" s="1575">
        <v>0</v>
      </c>
      <c r="K30" s="1576">
        <v>0</v>
      </c>
    </row>
    <row r="31" spans="1:11" ht="3" customHeight="1">
      <c r="A31" s="453"/>
      <c r="B31" s="441"/>
      <c r="C31" s="1573"/>
      <c r="D31" s="1573"/>
      <c r="E31" s="1554"/>
      <c r="F31" s="1555"/>
      <c r="G31" s="1573"/>
      <c r="H31" s="1556"/>
      <c r="I31" s="1574"/>
      <c r="J31" s="1573"/>
      <c r="K31" s="1554"/>
    </row>
    <row r="32" spans="1:11">
      <c r="A32" s="1580" t="s">
        <v>1087</v>
      </c>
      <c r="B32" s="1581"/>
      <c r="C32" s="1582">
        <v>0</v>
      </c>
      <c r="D32" s="1582">
        <v>0</v>
      </c>
      <c r="E32" s="1583">
        <v>0</v>
      </c>
      <c r="F32" s="1584">
        <v>0</v>
      </c>
      <c r="G32" s="1582">
        <v>0</v>
      </c>
      <c r="H32" s="1585">
        <v>0</v>
      </c>
      <c r="I32" s="1586">
        <v>0</v>
      </c>
      <c r="J32" s="1582">
        <v>0</v>
      </c>
      <c r="K32" s="1583">
        <v>0</v>
      </c>
    </row>
    <row r="33" spans="1:15" hidden="1">
      <c r="A33" s="1489"/>
      <c r="B33" s="242"/>
      <c r="C33" s="140"/>
      <c r="D33" s="140"/>
      <c r="E33" s="140"/>
      <c r="F33" s="140"/>
      <c r="G33" s="140"/>
      <c r="H33" s="140"/>
      <c r="I33" s="140"/>
      <c r="J33" s="140"/>
      <c r="K33" s="140"/>
      <c r="L33" s="62"/>
      <c r="M33" s="62"/>
      <c r="N33" s="62"/>
    </row>
    <row r="34" spans="1:15" s="325" customFormat="1" hidden="1">
      <c r="A34" s="476" t="s">
        <v>98</v>
      </c>
      <c r="B34" s="421"/>
      <c r="C34" s="1587"/>
      <c r="D34" s="1587"/>
      <c r="E34" s="1587"/>
      <c r="F34" s="1587"/>
      <c r="G34" s="1587"/>
      <c r="H34" s="1587"/>
      <c r="I34" s="1587"/>
      <c r="J34" s="1587"/>
      <c r="K34" s="1587"/>
      <c r="L34" s="871"/>
      <c r="M34" s="871"/>
      <c r="N34" s="871"/>
    </row>
    <row r="35" spans="1:15" s="325" customFormat="1" hidden="1">
      <c r="A35" s="478" t="s">
        <v>1088</v>
      </c>
      <c r="B35" s="421"/>
      <c r="C35" s="425"/>
      <c r="D35" s="424"/>
      <c r="E35" s="425"/>
      <c r="F35" s="425"/>
      <c r="G35" s="425"/>
      <c r="H35" s="425"/>
      <c r="I35" s="425"/>
      <c r="J35" s="425"/>
      <c r="K35" s="425"/>
    </row>
    <row r="36" spans="1:15" hidden="1">
      <c r="A36" s="245" t="s">
        <v>1089</v>
      </c>
      <c r="B36" s="242"/>
      <c r="C36" s="1588">
        <v>0</v>
      </c>
      <c r="D36" s="1588">
        <v>-4504233</v>
      </c>
      <c r="E36" s="1589">
        <v>-7020942</v>
      </c>
      <c r="F36" s="1393">
        <v>-2120000</v>
      </c>
      <c r="G36" s="1589">
        <v>-10416599.363000005</v>
      </c>
      <c r="H36" s="1589">
        <v>-10416599.363000005</v>
      </c>
      <c r="I36" s="1589">
        <v>-10567371.363000005</v>
      </c>
      <c r="J36" s="1589">
        <v>-11011818.32</v>
      </c>
      <c r="K36" s="1589">
        <v>-11599907.419199999</v>
      </c>
    </row>
    <row r="37" spans="1:15" hidden="1">
      <c r="O37" s="24"/>
    </row>
    <row r="38" spans="1:15" hidden="1"/>
    <row r="39" spans="1:15" hidden="1"/>
    <row r="40" spans="1:15" hidden="1"/>
    <row r="41" spans="1:15" hidden="1"/>
    <row r="42" spans="1:15" hidden="1"/>
    <row r="43" spans="1:15" hidden="1"/>
    <row r="44" spans="1:15" hidden="1"/>
    <row r="45" spans="1:15" hidden="1"/>
    <row r="46" spans="1:15" hidden="1"/>
    <row r="47" spans="1:15" hidden="1"/>
    <row r="48" spans="1:15" hidden="1"/>
    <row r="49" hidden="1"/>
    <row r="50" hidden="1"/>
    <row r="51" hidden="1"/>
    <row r="52" hidden="1"/>
    <row r="53" hidden="1"/>
    <row r="54" hidden="1"/>
    <row r="55" hidden="1"/>
    <row r="56" hidden="1"/>
    <row r="57" hidden="1"/>
    <row r="58" hidden="1"/>
    <row r="59" hidden="1"/>
    <row r="60" hidden="1"/>
  </sheetData>
  <mergeCells count="4">
    <mergeCell ref="A2:A3"/>
    <mergeCell ref="B2:B4"/>
    <mergeCell ref="F2:H2"/>
    <mergeCell ref="I2:K2"/>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O46"/>
  <sheetViews>
    <sheetView topLeftCell="A22" workbookViewId="0">
      <selection activeCell="D60" sqref="D60"/>
    </sheetView>
  </sheetViews>
  <sheetFormatPr defaultRowHeight="12.75"/>
  <cols>
    <col min="1" max="1" width="30.7109375" style="2" customWidth="1"/>
    <col min="2" max="2" width="0" style="249" hidden="1" customWidth="1"/>
    <col min="3" max="3" width="14" style="2" customWidth="1"/>
    <col min="4" max="4" width="13.5703125" style="2" customWidth="1"/>
    <col min="5" max="5" width="16.85546875" style="2" customWidth="1"/>
    <col min="6" max="6" width="14" style="2" customWidth="1"/>
    <col min="7" max="7" width="13.42578125" style="2" customWidth="1"/>
    <col min="8" max="16384" width="9.140625" style="2"/>
  </cols>
  <sheetData>
    <row r="1" spans="1:7" ht="13.5">
      <c r="A1" s="166" t="s">
        <v>1090</v>
      </c>
      <c r="B1" s="166"/>
      <c r="C1" s="166"/>
      <c r="D1" s="166"/>
      <c r="E1" s="166"/>
      <c r="F1" s="166"/>
      <c r="G1" s="166"/>
    </row>
    <row r="2" spans="1:7" ht="25.5">
      <c r="A2" s="821" t="s">
        <v>1091</v>
      </c>
      <c r="B2" s="1590" t="s">
        <v>72</v>
      </c>
      <c r="C2" s="5" t="s">
        <v>1092</v>
      </c>
      <c r="D2" s="2217" t="s">
        <v>1093</v>
      </c>
      <c r="E2" s="2213" t="s">
        <v>1094</v>
      </c>
      <c r="F2" s="4" t="s">
        <v>1095</v>
      </c>
      <c r="G2" s="1591" t="s">
        <v>1096</v>
      </c>
    </row>
    <row r="3" spans="1:7">
      <c r="A3" s="1592" t="s">
        <v>1097</v>
      </c>
      <c r="B3" s="1593">
        <v>1</v>
      </c>
      <c r="C3" s="764" t="s">
        <v>1098</v>
      </c>
      <c r="D3" s="2218"/>
      <c r="E3" s="2214"/>
      <c r="F3" s="1594" t="s">
        <v>1099</v>
      </c>
      <c r="G3" s="1595"/>
    </row>
    <row r="4" spans="1:7">
      <c r="A4" s="172" t="s">
        <v>1073</v>
      </c>
      <c r="B4" s="1596"/>
      <c r="C4" s="173"/>
      <c r="D4" s="1596"/>
      <c r="E4" s="1597"/>
      <c r="F4" s="1598"/>
      <c r="G4" s="1599"/>
    </row>
    <row r="5" spans="1:7">
      <c r="A5" s="1600" t="s">
        <v>1100</v>
      </c>
      <c r="B5" s="1601"/>
      <c r="C5" s="1355"/>
      <c r="D5" s="1601"/>
      <c r="E5" s="1602"/>
      <c r="F5" s="1560">
        <v>0</v>
      </c>
      <c r="G5" s="1603">
        <v>0</v>
      </c>
    </row>
    <row r="6" spans="1:7">
      <c r="A6" s="1600"/>
      <c r="B6" s="1601"/>
      <c r="C6" s="1355"/>
      <c r="D6" s="1601"/>
      <c r="E6" s="1602"/>
      <c r="F6" s="1560"/>
      <c r="G6" s="1603"/>
    </row>
    <row r="7" spans="1:7">
      <c r="A7" s="1600"/>
      <c r="B7" s="1601"/>
      <c r="C7" s="1355"/>
      <c r="D7" s="1601"/>
      <c r="E7" s="1602"/>
      <c r="F7" s="1560"/>
      <c r="G7" s="1603"/>
    </row>
    <row r="8" spans="1:7">
      <c r="A8" s="1600"/>
      <c r="B8" s="1601"/>
      <c r="C8" s="1355"/>
      <c r="D8" s="1601"/>
      <c r="E8" s="1602"/>
      <c r="F8" s="1560"/>
      <c r="G8" s="1603"/>
    </row>
    <row r="9" spans="1:7">
      <c r="A9" s="1600"/>
      <c r="B9" s="1601"/>
      <c r="C9" s="1355"/>
      <c r="D9" s="1601"/>
      <c r="E9" s="1602"/>
      <c r="F9" s="1560"/>
      <c r="G9" s="1603"/>
    </row>
    <row r="10" spans="1:7">
      <c r="A10" s="1600"/>
      <c r="B10" s="1601"/>
      <c r="C10" s="1355"/>
      <c r="D10" s="1601"/>
      <c r="E10" s="1602"/>
      <c r="F10" s="1560"/>
      <c r="G10" s="1603"/>
    </row>
    <row r="11" spans="1:7">
      <c r="A11" s="1600"/>
      <c r="B11" s="1601"/>
      <c r="C11" s="1355"/>
      <c r="D11" s="1601"/>
      <c r="E11" s="1602"/>
      <c r="F11" s="1560"/>
      <c r="G11" s="1603"/>
    </row>
    <row r="12" spans="1:7">
      <c r="A12" s="456" t="s">
        <v>1084</v>
      </c>
      <c r="B12" s="1596"/>
      <c r="C12" s="1604"/>
      <c r="D12" s="1605"/>
      <c r="E12" s="1606"/>
      <c r="F12" s="1571">
        <v>0</v>
      </c>
      <c r="G12" s="1607">
        <v>0</v>
      </c>
    </row>
    <row r="13" spans="1:7">
      <c r="A13" s="453"/>
      <c r="B13" s="1596"/>
      <c r="C13" s="173"/>
      <c r="D13" s="1596"/>
      <c r="E13" s="1608"/>
      <c r="F13" s="1555"/>
      <c r="G13" s="1609"/>
    </row>
    <row r="14" spans="1:7">
      <c r="A14" s="172" t="s">
        <v>1085</v>
      </c>
      <c r="B14" s="1596"/>
      <c r="C14" s="173"/>
      <c r="D14" s="1596"/>
      <c r="E14" s="1608"/>
      <c r="F14" s="1555"/>
      <c r="G14" s="1609"/>
    </row>
    <row r="15" spans="1:7">
      <c r="A15" s="1600" t="s">
        <v>1100</v>
      </c>
      <c r="B15" s="1601"/>
      <c r="C15" s="1355"/>
      <c r="D15" s="1601"/>
      <c r="E15" s="1602"/>
      <c r="F15" s="1560"/>
      <c r="G15" s="1603"/>
    </row>
    <row r="16" spans="1:7">
      <c r="A16" s="1600"/>
      <c r="B16" s="1601"/>
      <c r="C16" s="1355"/>
      <c r="D16" s="1601"/>
      <c r="E16" s="1602"/>
      <c r="F16" s="1560"/>
      <c r="G16" s="1603"/>
    </row>
    <row r="17" spans="1:13">
      <c r="A17" s="1600"/>
      <c r="B17" s="1601"/>
      <c r="C17" s="1355"/>
      <c r="D17" s="1601"/>
      <c r="E17" s="1602"/>
      <c r="F17" s="1560"/>
      <c r="G17" s="1603"/>
    </row>
    <row r="18" spans="1:13">
      <c r="A18" s="1600"/>
      <c r="B18" s="1601"/>
      <c r="C18" s="1355"/>
      <c r="D18" s="1601"/>
      <c r="E18" s="1602"/>
      <c r="F18" s="1560"/>
      <c r="G18" s="1603"/>
    </row>
    <row r="19" spans="1:13">
      <c r="A19" s="1600"/>
      <c r="B19" s="1601"/>
      <c r="C19" s="1355"/>
      <c r="D19" s="1601"/>
      <c r="E19" s="1602"/>
      <c r="F19" s="1560"/>
      <c r="G19" s="1603"/>
    </row>
    <row r="20" spans="1:13">
      <c r="A20" s="1600"/>
      <c r="B20" s="1601"/>
      <c r="C20" s="1355"/>
      <c r="D20" s="1601"/>
      <c r="E20" s="1602"/>
      <c r="F20" s="1560"/>
      <c r="G20" s="1603"/>
    </row>
    <row r="21" spans="1:13">
      <c r="A21" s="1600"/>
      <c r="B21" s="1601"/>
      <c r="C21" s="1355"/>
      <c r="D21" s="1601"/>
      <c r="E21" s="1602"/>
      <c r="F21" s="1560"/>
      <c r="G21" s="1603"/>
    </row>
    <row r="22" spans="1:13">
      <c r="A22" s="456" t="s">
        <v>1086</v>
      </c>
      <c r="B22" s="1596"/>
      <c r="C22" s="1604"/>
      <c r="D22" s="1605"/>
      <c r="E22" s="1606"/>
      <c r="F22" s="1570">
        <v>0</v>
      </c>
      <c r="G22" s="1607">
        <v>0</v>
      </c>
    </row>
    <row r="23" spans="1:13">
      <c r="A23" s="453"/>
      <c r="B23" s="1596"/>
      <c r="C23" s="173"/>
      <c r="D23" s="1596"/>
      <c r="E23" s="1608"/>
      <c r="F23" s="1555"/>
      <c r="G23" s="1609"/>
    </row>
    <row r="24" spans="1:13">
      <c r="A24" s="619" t="s">
        <v>1101</v>
      </c>
      <c r="B24" s="1610">
        <v>1</v>
      </c>
      <c r="C24" s="698"/>
      <c r="D24" s="1610"/>
      <c r="E24" s="1611"/>
      <c r="F24" s="1584">
        <v>0</v>
      </c>
      <c r="G24" s="1612">
        <v>0</v>
      </c>
    </row>
    <row r="25" spans="1:13" hidden="1">
      <c r="A25" s="62"/>
      <c r="B25" s="242"/>
      <c r="C25" s="1587"/>
      <c r="D25" s="1613"/>
      <c r="E25" s="140"/>
      <c r="F25" s="140"/>
      <c r="G25" s="140"/>
      <c r="K25" s="62"/>
      <c r="L25" s="62"/>
      <c r="M25" s="62"/>
    </row>
    <row r="26" spans="1:13" s="325" customFormat="1" hidden="1">
      <c r="A26" s="320" t="s">
        <v>98</v>
      </c>
      <c r="B26" s="421"/>
      <c r="C26" s="1587"/>
      <c r="D26" s="1587"/>
      <c r="E26" s="1587"/>
      <c r="F26" s="1587"/>
      <c r="G26" s="1587"/>
      <c r="K26" s="871"/>
      <c r="L26" s="871"/>
      <c r="M26" s="871"/>
    </row>
    <row r="27" spans="1:13" s="325" customFormat="1" hidden="1">
      <c r="A27" s="238" t="s">
        <v>1102</v>
      </c>
      <c r="B27" s="421"/>
      <c r="C27" s="425"/>
      <c r="D27" s="424"/>
      <c r="E27" s="425"/>
      <c r="F27" s="425"/>
      <c r="G27" s="425"/>
    </row>
    <row r="28" spans="1:13" s="325" customFormat="1" hidden="1">
      <c r="A28" s="238" t="s">
        <v>1103</v>
      </c>
      <c r="B28" s="421"/>
      <c r="C28" s="425"/>
      <c r="D28" s="424"/>
      <c r="E28" s="425"/>
      <c r="F28" s="425"/>
      <c r="G28" s="425"/>
    </row>
    <row r="29" spans="1:13" hidden="1">
      <c r="A29" s="245"/>
      <c r="B29" s="242"/>
      <c r="C29" s="140"/>
      <c r="D29" s="140"/>
      <c r="E29" s="140"/>
      <c r="F29" s="140"/>
      <c r="G29" s="140"/>
    </row>
    <row r="30" spans="1:13" hidden="1">
      <c r="A30" s="856" t="s">
        <v>600</v>
      </c>
      <c r="F30" s="1614">
        <v>-10567371.363000005</v>
      </c>
      <c r="G30" s="1615"/>
    </row>
    <row r="31" spans="1:13" hidden="1"/>
    <row r="32" spans="1:13" hidden="1"/>
    <row r="33" spans="15:15" hidden="1"/>
    <row r="34" spans="15:15" hidden="1"/>
    <row r="35" spans="15:15" hidden="1"/>
    <row r="36" spans="15:15" hidden="1"/>
    <row r="37" spans="15:15" hidden="1">
      <c r="O37" s="24"/>
    </row>
    <row r="38" spans="15:15" hidden="1"/>
    <row r="39" spans="15:15" hidden="1"/>
    <row r="40" spans="15:15" hidden="1"/>
    <row r="41" spans="15:15" hidden="1"/>
    <row r="42" spans="15:15" hidden="1"/>
    <row r="43" spans="15:15" hidden="1"/>
    <row r="44" spans="15:15" hidden="1"/>
    <row r="45" spans="15:15" hidden="1"/>
    <row r="46" spans="15:15" hidden="1"/>
  </sheetData>
  <mergeCells count="2">
    <mergeCell ref="D2:D3"/>
    <mergeCell ref="E2:E3"/>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AS56"/>
  <sheetViews>
    <sheetView workbookViewId="0">
      <selection activeCell="F16" sqref="F16"/>
    </sheetView>
  </sheetViews>
  <sheetFormatPr defaultRowHeight="12.75"/>
  <cols>
    <col min="1" max="1" width="30.42578125" style="2" customWidth="1"/>
    <col min="2" max="2" width="0" style="249" hidden="1" customWidth="1"/>
    <col min="3" max="16384" width="9.140625" style="2"/>
  </cols>
  <sheetData>
    <row r="1" spans="1:11" ht="13.5">
      <c r="A1" s="166" t="s">
        <v>1104</v>
      </c>
      <c r="B1" s="166"/>
      <c r="C1" s="166"/>
      <c r="D1" s="166"/>
      <c r="E1" s="166"/>
      <c r="F1" s="166"/>
      <c r="G1" s="166"/>
      <c r="H1" s="166"/>
      <c r="I1" s="166"/>
      <c r="J1" s="166"/>
      <c r="K1" s="166"/>
    </row>
    <row r="2" spans="1:11">
      <c r="A2" s="1616" t="s">
        <v>1105</v>
      </c>
      <c r="B2" s="169" t="s">
        <v>72</v>
      </c>
      <c r="C2" s="5" t="s">
        <v>2</v>
      </c>
      <c r="D2" s="5" t="s">
        <v>3</v>
      </c>
      <c r="E2" s="6" t="s">
        <v>4</v>
      </c>
      <c r="F2" s="2176" t="s">
        <v>5</v>
      </c>
      <c r="G2" s="2177"/>
      <c r="H2" s="2181"/>
      <c r="I2" s="2178" t="s">
        <v>6</v>
      </c>
      <c r="J2" s="2179"/>
      <c r="K2" s="2180"/>
    </row>
    <row r="3" spans="1:11" ht="25.5">
      <c r="A3" s="170" t="s">
        <v>73</v>
      </c>
      <c r="B3" s="581"/>
      <c r="C3" s="9" t="s">
        <v>8</v>
      </c>
      <c r="D3" s="9" t="s">
        <v>8</v>
      </c>
      <c r="E3" s="10" t="s">
        <v>8</v>
      </c>
      <c r="F3" s="8" t="s">
        <v>9</v>
      </c>
      <c r="G3" s="9" t="s">
        <v>10</v>
      </c>
      <c r="H3" s="10" t="s">
        <v>11</v>
      </c>
      <c r="I3" s="8" t="s">
        <v>13</v>
      </c>
      <c r="J3" s="9" t="s">
        <v>14</v>
      </c>
      <c r="K3" s="10" t="s">
        <v>15</v>
      </c>
    </row>
    <row r="4" spans="1:11">
      <c r="A4" s="172" t="s">
        <v>1073</v>
      </c>
      <c r="B4" s="173"/>
      <c r="C4" s="1573"/>
      <c r="D4" s="1573"/>
      <c r="E4" s="1617"/>
      <c r="F4" s="1555"/>
      <c r="G4" s="1573"/>
      <c r="H4" s="1556"/>
      <c r="I4" s="1574"/>
      <c r="J4" s="1573"/>
      <c r="K4" s="1554"/>
    </row>
    <row r="5" spans="1:11">
      <c r="A5" s="433" t="s">
        <v>1106</v>
      </c>
      <c r="B5" s="173"/>
      <c r="C5" s="1558">
        <v>0</v>
      </c>
      <c r="D5" s="1558">
        <v>1436000</v>
      </c>
      <c r="E5" s="1559">
        <v>1436000</v>
      </c>
      <c r="F5" s="1560">
        <v>1436000</v>
      </c>
      <c r="G5" s="1558">
        <v>1436000</v>
      </c>
      <c r="H5" s="1561">
        <v>0</v>
      </c>
      <c r="I5" s="1562">
        <v>1436000</v>
      </c>
      <c r="J5" s="1558">
        <v>1436000</v>
      </c>
      <c r="K5" s="1559">
        <v>1436000</v>
      </c>
    </row>
    <row r="6" spans="1:11">
      <c r="A6" s="433" t="s">
        <v>1107</v>
      </c>
      <c r="B6" s="173"/>
      <c r="C6" s="1558">
        <v>0</v>
      </c>
      <c r="D6" s="1558">
        <v>0</v>
      </c>
      <c r="E6" s="1559">
        <v>0</v>
      </c>
      <c r="F6" s="1560">
        <v>0</v>
      </c>
      <c r="G6" s="1558">
        <v>0</v>
      </c>
      <c r="H6" s="1561">
        <v>0</v>
      </c>
      <c r="I6" s="1562">
        <v>0</v>
      </c>
      <c r="J6" s="1558">
        <v>0</v>
      </c>
      <c r="K6" s="1559">
        <v>0</v>
      </c>
    </row>
    <row r="7" spans="1:11">
      <c r="A7" s="433" t="s">
        <v>1108</v>
      </c>
      <c r="B7" s="173"/>
      <c r="C7" s="1558">
        <v>0</v>
      </c>
      <c r="D7" s="1558">
        <v>0</v>
      </c>
      <c r="E7" s="1559">
        <v>0</v>
      </c>
      <c r="F7" s="1560">
        <v>0</v>
      </c>
      <c r="G7" s="1558">
        <v>0</v>
      </c>
      <c r="H7" s="1561">
        <v>0</v>
      </c>
      <c r="I7" s="1562">
        <v>0</v>
      </c>
      <c r="J7" s="1558">
        <v>0</v>
      </c>
      <c r="K7" s="1559">
        <v>0</v>
      </c>
    </row>
    <row r="8" spans="1:11">
      <c r="A8" s="433" t="s">
        <v>1109</v>
      </c>
      <c r="B8" s="173"/>
      <c r="C8" s="1558">
        <v>0</v>
      </c>
      <c r="D8" s="1558">
        <v>0</v>
      </c>
      <c r="E8" s="1559">
        <v>0</v>
      </c>
      <c r="F8" s="1560">
        <v>0</v>
      </c>
      <c r="G8" s="1558">
        <v>0</v>
      </c>
      <c r="H8" s="1561">
        <v>0</v>
      </c>
      <c r="I8" s="1562">
        <v>0</v>
      </c>
      <c r="J8" s="1558">
        <v>0</v>
      </c>
      <c r="K8" s="1559">
        <v>0</v>
      </c>
    </row>
    <row r="9" spans="1:11">
      <c r="A9" s="433" t="s">
        <v>1110</v>
      </c>
      <c r="B9" s="173"/>
      <c r="C9" s="1558">
        <v>0</v>
      </c>
      <c r="D9" s="1558">
        <v>0</v>
      </c>
      <c r="E9" s="1559">
        <v>0</v>
      </c>
      <c r="F9" s="1560">
        <v>0</v>
      </c>
      <c r="G9" s="1558">
        <v>0</v>
      </c>
      <c r="H9" s="1561">
        <v>0</v>
      </c>
      <c r="I9" s="1562">
        <v>0</v>
      </c>
      <c r="J9" s="1558">
        <v>0</v>
      </c>
      <c r="K9" s="1559">
        <v>0</v>
      </c>
    </row>
    <row r="10" spans="1:11">
      <c r="A10" s="433" t="s">
        <v>1111</v>
      </c>
      <c r="B10" s="173"/>
      <c r="C10" s="1558">
        <v>0</v>
      </c>
      <c r="D10" s="1558">
        <v>0</v>
      </c>
      <c r="E10" s="1559">
        <v>0</v>
      </c>
      <c r="F10" s="1560">
        <v>0</v>
      </c>
      <c r="G10" s="1558">
        <v>0</v>
      </c>
      <c r="H10" s="1561">
        <v>0</v>
      </c>
      <c r="I10" s="1562">
        <v>0</v>
      </c>
      <c r="J10" s="1558">
        <v>0</v>
      </c>
      <c r="K10" s="1559">
        <v>0</v>
      </c>
    </row>
    <row r="11" spans="1:11">
      <c r="A11" s="433" t="s">
        <v>1112</v>
      </c>
      <c r="B11" s="173"/>
      <c r="C11" s="1558">
        <v>0</v>
      </c>
      <c r="D11" s="1558">
        <v>0</v>
      </c>
      <c r="E11" s="1559">
        <v>0</v>
      </c>
      <c r="F11" s="1560">
        <v>0</v>
      </c>
      <c r="G11" s="1558">
        <v>0</v>
      </c>
      <c r="H11" s="1561">
        <v>0</v>
      </c>
      <c r="I11" s="1562">
        <v>0</v>
      </c>
      <c r="J11" s="1558">
        <v>0</v>
      </c>
      <c r="K11" s="1559">
        <v>0</v>
      </c>
    </row>
    <row r="12" spans="1:11">
      <c r="A12" s="433" t="s">
        <v>1113</v>
      </c>
      <c r="B12" s="173"/>
      <c r="C12" s="1558">
        <v>0</v>
      </c>
      <c r="D12" s="1558">
        <v>0</v>
      </c>
      <c r="E12" s="1559">
        <v>0</v>
      </c>
      <c r="F12" s="1560">
        <v>0</v>
      </c>
      <c r="G12" s="1558">
        <v>0</v>
      </c>
      <c r="H12" s="1561">
        <v>0</v>
      </c>
      <c r="I12" s="1562">
        <v>0</v>
      </c>
      <c r="J12" s="1558">
        <v>0</v>
      </c>
      <c r="K12" s="1559">
        <v>0</v>
      </c>
    </row>
    <row r="13" spans="1:11">
      <c r="A13" s="433" t="s">
        <v>1114</v>
      </c>
      <c r="B13" s="173"/>
      <c r="C13" s="1558">
        <v>0</v>
      </c>
      <c r="D13" s="1558">
        <v>0</v>
      </c>
      <c r="E13" s="1559">
        <v>0</v>
      </c>
      <c r="F13" s="1560">
        <v>0</v>
      </c>
      <c r="G13" s="1558">
        <v>0</v>
      </c>
      <c r="H13" s="1561">
        <v>0</v>
      </c>
      <c r="I13" s="1562">
        <v>0</v>
      </c>
      <c r="J13" s="1558">
        <v>0</v>
      </c>
      <c r="K13" s="1559">
        <v>0</v>
      </c>
    </row>
    <row r="14" spans="1:11">
      <c r="A14" s="433" t="s">
        <v>1115</v>
      </c>
      <c r="B14" s="173"/>
      <c r="C14" s="1558">
        <v>0</v>
      </c>
      <c r="D14" s="1558">
        <v>0</v>
      </c>
      <c r="E14" s="1559">
        <v>0</v>
      </c>
      <c r="F14" s="1560">
        <v>0</v>
      </c>
      <c r="G14" s="1558">
        <v>0</v>
      </c>
      <c r="H14" s="1561">
        <v>0</v>
      </c>
      <c r="I14" s="1562">
        <v>0</v>
      </c>
      <c r="J14" s="1558">
        <v>0</v>
      </c>
      <c r="K14" s="1559">
        <v>0</v>
      </c>
    </row>
    <row r="15" spans="1:11">
      <c r="A15" s="433" t="s">
        <v>1116</v>
      </c>
      <c r="B15" s="173"/>
      <c r="C15" s="1558">
        <v>0</v>
      </c>
      <c r="D15" s="1558">
        <v>0</v>
      </c>
      <c r="E15" s="1559">
        <v>0</v>
      </c>
      <c r="F15" s="1560">
        <v>0</v>
      </c>
      <c r="G15" s="1558">
        <v>0</v>
      </c>
      <c r="H15" s="1561">
        <v>0</v>
      </c>
      <c r="I15" s="1562">
        <v>0</v>
      </c>
      <c r="J15" s="1558">
        <v>0</v>
      </c>
      <c r="K15" s="1559">
        <v>0</v>
      </c>
    </row>
    <row r="16" spans="1:11">
      <c r="A16" s="433" t="s">
        <v>1117</v>
      </c>
      <c r="B16" s="173"/>
      <c r="C16" s="1558">
        <v>0</v>
      </c>
      <c r="D16" s="1558">
        <v>0</v>
      </c>
      <c r="E16" s="1559">
        <v>0</v>
      </c>
      <c r="F16" s="1560">
        <v>0</v>
      </c>
      <c r="G16" s="1558">
        <v>0</v>
      </c>
      <c r="H16" s="1561">
        <v>0</v>
      </c>
      <c r="I16" s="1562">
        <v>0</v>
      </c>
      <c r="J16" s="1558">
        <v>0</v>
      </c>
      <c r="K16" s="1559">
        <v>0</v>
      </c>
    </row>
    <row r="17" spans="1:11">
      <c r="A17" s="456" t="s">
        <v>1084</v>
      </c>
      <c r="B17" s="173">
        <v>1</v>
      </c>
      <c r="C17" s="1568">
        <v>0</v>
      </c>
      <c r="D17" s="1568">
        <v>1436000</v>
      </c>
      <c r="E17" s="1569">
        <v>1436000</v>
      </c>
      <c r="F17" s="1570">
        <v>1436000</v>
      </c>
      <c r="G17" s="1568">
        <v>1436000</v>
      </c>
      <c r="H17" s="1571">
        <v>0</v>
      </c>
      <c r="I17" s="1572">
        <v>1436000</v>
      </c>
      <c r="J17" s="1568">
        <v>1436000</v>
      </c>
      <c r="K17" s="1569">
        <v>1436000</v>
      </c>
    </row>
    <row r="18" spans="1:11" ht="5.25" customHeight="1">
      <c r="A18" s="456"/>
      <c r="B18" s="173"/>
      <c r="C18" s="1618"/>
      <c r="D18" s="1618"/>
      <c r="E18" s="1619"/>
      <c r="F18" s="1620"/>
      <c r="G18" s="1618"/>
      <c r="H18" s="1621"/>
      <c r="I18" s="1622"/>
      <c r="J18" s="1618"/>
      <c r="K18" s="1619"/>
    </row>
    <row r="19" spans="1:11">
      <c r="A19" s="172" t="s">
        <v>1085</v>
      </c>
      <c r="B19" s="173"/>
      <c r="C19" s="1573"/>
      <c r="D19" s="1573"/>
      <c r="E19" s="1554"/>
      <c r="F19" s="1555"/>
      <c r="G19" s="1573"/>
      <c r="H19" s="1556"/>
      <c r="I19" s="1574"/>
      <c r="J19" s="1573"/>
      <c r="K19" s="1554"/>
    </row>
    <row r="20" spans="1:11">
      <c r="A20" s="433" t="s">
        <v>1106</v>
      </c>
      <c r="B20" s="173"/>
      <c r="C20" s="1558">
        <v>0</v>
      </c>
      <c r="D20" s="1558">
        <v>0</v>
      </c>
      <c r="E20" s="1559">
        <v>0</v>
      </c>
      <c r="F20" s="1560">
        <v>0</v>
      </c>
      <c r="G20" s="1558">
        <v>0</v>
      </c>
      <c r="H20" s="1561">
        <v>0</v>
      </c>
      <c r="I20" s="1562">
        <v>0</v>
      </c>
      <c r="J20" s="1558">
        <v>0</v>
      </c>
      <c r="K20" s="1559">
        <v>0</v>
      </c>
    </row>
    <row r="21" spans="1:11">
      <c r="A21" s="433" t="s">
        <v>1107</v>
      </c>
      <c r="B21" s="173"/>
      <c r="C21" s="1558">
        <v>0</v>
      </c>
      <c r="D21" s="1558">
        <v>0</v>
      </c>
      <c r="E21" s="1559">
        <v>0</v>
      </c>
      <c r="F21" s="1560">
        <v>0</v>
      </c>
      <c r="G21" s="1558">
        <v>0</v>
      </c>
      <c r="H21" s="1561">
        <v>0</v>
      </c>
      <c r="I21" s="1562">
        <v>0</v>
      </c>
      <c r="J21" s="1558">
        <v>0</v>
      </c>
      <c r="K21" s="1559">
        <v>0</v>
      </c>
    </row>
    <row r="22" spans="1:11">
      <c r="A22" s="433" t="s">
        <v>1108</v>
      </c>
      <c r="B22" s="173"/>
      <c r="C22" s="1558">
        <v>0</v>
      </c>
      <c r="D22" s="1558">
        <v>0</v>
      </c>
      <c r="E22" s="1559">
        <v>0</v>
      </c>
      <c r="F22" s="1560">
        <v>0</v>
      </c>
      <c r="G22" s="1558">
        <v>0</v>
      </c>
      <c r="H22" s="1561">
        <v>0</v>
      </c>
      <c r="I22" s="1562">
        <v>0</v>
      </c>
      <c r="J22" s="1558">
        <v>0</v>
      </c>
      <c r="K22" s="1559">
        <v>0</v>
      </c>
    </row>
    <row r="23" spans="1:11">
      <c r="A23" s="433" t="s">
        <v>1109</v>
      </c>
      <c r="B23" s="173"/>
      <c r="C23" s="1558">
        <v>0</v>
      </c>
      <c r="D23" s="1558">
        <v>0</v>
      </c>
      <c r="E23" s="1559">
        <v>0</v>
      </c>
      <c r="F23" s="1560">
        <v>0</v>
      </c>
      <c r="G23" s="1558">
        <v>0</v>
      </c>
      <c r="H23" s="1561">
        <v>0</v>
      </c>
      <c r="I23" s="1562">
        <v>0</v>
      </c>
      <c r="J23" s="1558">
        <v>0</v>
      </c>
      <c r="K23" s="1559">
        <v>0</v>
      </c>
    </row>
    <row r="24" spans="1:11">
      <c r="A24" s="433" t="s">
        <v>1110</v>
      </c>
      <c r="B24" s="173"/>
      <c r="C24" s="1558">
        <v>0</v>
      </c>
      <c r="D24" s="1558">
        <v>0</v>
      </c>
      <c r="E24" s="1559">
        <v>0</v>
      </c>
      <c r="F24" s="1560">
        <v>0</v>
      </c>
      <c r="G24" s="1558">
        <v>0</v>
      </c>
      <c r="H24" s="1561">
        <v>0</v>
      </c>
      <c r="I24" s="1562">
        <v>0</v>
      </c>
      <c r="J24" s="1558">
        <v>0</v>
      </c>
      <c r="K24" s="1559">
        <v>0</v>
      </c>
    </row>
    <row r="25" spans="1:11">
      <c r="A25" s="433" t="s">
        <v>1111</v>
      </c>
      <c r="B25" s="173"/>
      <c r="C25" s="1558">
        <v>0</v>
      </c>
      <c r="D25" s="1558">
        <v>0</v>
      </c>
      <c r="E25" s="1559">
        <v>0</v>
      </c>
      <c r="F25" s="1560">
        <v>0</v>
      </c>
      <c r="G25" s="1558">
        <v>0</v>
      </c>
      <c r="H25" s="1561">
        <v>0</v>
      </c>
      <c r="I25" s="1562">
        <v>0</v>
      </c>
      <c r="J25" s="1558">
        <v>0</v>
      </c>
      <c r="K25" s="1559">
        <v>0</v>
      </c>
    </row>
    <row r="26" spans="1:11">
      <c r="A26" s="433" t="s">
        <v>1112</v>
      </c>
      <c r="B26" s="173"/>
      <c r="C26" s="1558">
        <v>0</v>
      </c>
      <c r="D26" s="1558">
        <v>0</v>
      </c>
      <c r="E26" s="1559">
        <v>0</v>
      </c>
      <c r="F26" s="1560">
        <v>0</v>
      </c>
      <c r="G26" s="1558">
        <v>0</v>
      </c>
      <c r="H26" s="1561">
        <v>0</v>
      </c>
      <c r="I26" s="1562">
        <v>0</v>
      </c>
      <c r="J26" s="1558">
        <v>0</v>
      </c>
      <c r="K26" s="1559">
        <v>0</v>
      </c>
    </row>
    <row r="27" spans="1:11">
      <c r="A27" s="433" t="s">
        <v>1113</v>
      </c>
      <c r="B27" s="173"/>
      <c r="C27" s="1558">
        <v>0</v>
      </c>
      <c r="D27" s="1558">
        <v>0</v>
      </c>
      <c r="E27" s="1559">
        <v>0</v>
      </c>
      <c r="F27" s="1560">
        <v>0</v>
      </c>
      <c r="G27" s="1558">
        <v>0</v>
      </c>
      <c r="H27" s="1561">
        <v>0</v>
      </c>
      <c r="I27" s="1562">
        <v>0</v>
      </c>
      <c r="J27" s="1558">
        <v>0</v>
      </c>
      <c r="K27" s="1559">
        <v>0</v>
      </c>
    </row>
    <row r="28" spans="1:11">
      <c r="A28" s="433" t="s">
        <v>1114</v>
      </c>
      <c r="B28" s="173"/>
      <c r="C28" s="1558">
        <v>0</v>
      </c>
      <c r="D28" s="1558">
        <v>0</v>
      </c>
      <c r="E28" s="1559">
        <v>0</v>
      </c>
      <c r="F28" s="1560">
        <v>0</v>
      </c>
      <c r="G28" s="1558">
        <v>0</v>
      </c>
      <c r="H28" s="1561">
        <v>0</v>
      </c>
      <c r="I28" s="1562">
        <v>0</v>
      </c>
      <c r="J28" s="1558">
        <v>0</v>
      </c>
      <c r="K28" s="1559">
        <v>0</v>
      </c>
    </row>
    <row r="29" spans="1:11">
      <c r="A29" s="433" t="s">
        <v>1115</v>
      </c>
      <c r="B29" s="173"/>
      <c r="C29" s="1558">
        <v>0</v>
      </c>
      <c r="D29" s="1558">
        <v>0</v>
      </c>
      <c r="E29" s="1559">
        <v>0</v>
      </c>
      <c r="F29" s="1560">
        <v>0</v>
      </c>
      <c r="G29" s="1558">
        <v>0</v>
      </c>
      <c r="H29" s="1561">
        <v>0</v>
      </c>
      <c r="I29" s="1562">
        <v>0</v>
      </c>
      <c r="J29" s="1558">
        <v>0</v>
      </c>
      <c r="K29" s="1559">
        <v>0</v>
      </c>
    </row>
    <row r="30" spans="1:11">
      <c r="A30" s="433" t="s">
        <v>1116</v>
      </c>
      <c r="B30" s="173"/>
      <c r="C30" s="1558">
        <v>0</v>
      </c>
      <c r="D30" s="1558">
        <v>0</v>
      </c>
      <c r="E30" s="1559">
        <v>0</v>
      </c>
      <c r="F30" s="1560">
        <v>0</v>
      </c>
      <c r="G30" s="1558">
        <v>0</v>
      </c>
      <c r="H30" s="1561">
        <v>0</v>
      </c>
      <c r="I30" s="1562">
        <v>0</v>
      </c>
      <c r="J30" s="1558">
        <v>0</v>
      </c>
      <c r="K30" s="1559">
        <v>0</v>
      </c>
    </row>
    <row r="31" spans="1:11">
      <c r="A31" s="433" t="s">
        <v>1117</v>
      </c>
      <c r="B31" s="173"/>
      <c r="C31" s="1558">
        <v>0</v>
      </c>
      <c r="D31" s="1558">
        <v>0</v>
      </c>
      <c r="E31" s="1559">
        <v>0</v>
      </c>
      <c r="F31" s="1560">
        <v>0</v>
      </c>
      <c r="G31" s="1558">
        <v>0</v>
      </c>
      <c r="H31" s="1561">
        <v>0</v>
      </c>
      <c r="I31" s="1562">
        <v>0</v>
      </c>
      <c r="J31" s="1558">
        <v>0</v>
      </c>
      <c r="K31" s="1559">
        <v>0</v>
      </c>
    </row>
    <row r="32" spans="1:11">
      <c r="A32" s="456" t="s">
        <v>1086</v>
      </c>
      <c r="B32" s="173">
        <v>1</v>
      </c>
      <c r="C32" s="1568">
        <v>0</v>
      </c>
      <c r="D32" s="1568">
        <v>0</v>
      </c>
      <c r="E32" s="1569">
        <v>0</v>
      </c>
      <c r="F32" s="1570">
        <v>0</v>
      </c>
      <c r="G32" s="1568">
        <v>0</v>
      </c>
      <c r="H32" s="1571">
        <v>0</v>
      </c>
      <c r="I32" s="1572">
        <v>0</v>
      </c>
      <c r="J32" s="1568">
        <v>0</v>
      </c>
      <c r="K32" s="1569">
        <v>0</v>
      </c>
    </row>
    <row r="33" spans="1:45" ht="6" customHeight="1">
      <c r="A33" s="453"/>
      <c r="B33" s="173"/>
      <c r="C33" s="1573"/>
      <c r="D33" s="1573"/>
      <c r="E33" s="1554"/>
      <c r="F33" s="1555"/>
      <c r="G33" s="1573"/>
      <c r="H33" s="1556"/>
      <c r="I33" s="1574"/>
      <c r="J33" s="1573"/>
      <c r="K33" s="1554"/>
    </row>
    <row r="34" spans="1:45">
      <c r="A34" s="1580" t="s">
        <v>1118</v>
      </c>
      <c r="B34" s="671">
        <v>1</v>
      </c>
      <c r="C34" s="1582">
        <v>0</v>
      </c>
      <c r="D34" s="1582">
        <v>1436000</v>
      </c>
      <c r="E34" s="1583">
        <v>1436000</v>
      </c>
      <c r="F34" s="1584">
        <v>1436000</v>
      </c>
      <c r="G34" s="1582">
        <v>1436000</v>
      </c>
      <c r="H34" s="1585">
        <v>0</v>
      </c>
      <c r="I34" s="1586">
        <v>1436000</v>
      </c>
      <c r="J34" s="1582">
        <v>1436000</v>
      </c>
      <c r="K34" s="1583">
        <v>1436000</v>
      </c>
    </row>
    <row r="35" spans="1:45" hidden="1">
      <c r="A35" s="62"/>
      <c r="B35" s="242"/>
      <c r="C35" s="140"/>
      <c r="D35" s="140"/>
      <c r="E35" s="140"/>
      <c r="F35" s="140"/>
      <c r="G35" s="140"/>
      <c r="H35" s="140"/>
      <c r="I35" s="140"/>
      <c r="J35" s="140"/>
      <c r="K35" s="140"/>
      <c r="L35" s="62"/>
      <c r="M35" s="62"/>
      <c r="N35" s="62"/>
    </row>
    <row r="36" spans="1:45" hidden="1">
      <c r="A36" s="855" t="s">
        <v>98</v>
      </c>
      <c r="B36" s="242"/>
      <c r="C36" s="140"/>
      <c r="D36" s="140"/>
      <c r="E36" s="140"/>
      <c r="F36" s="140"/>
      <c r="G36" s="140"/>
      <c r="H36" s="140"/>
      <c r="I36" s="140"/>
      <c r="J36" s="140"/>
      <c r="K36" s="140"/>
      <c r="L36" s="62"/>
      <c r="M36" s="62"/>
      <c r="N36" s="62"/>
    </row>
    <row r="37" spans="1:45" hidden="1">
      <c r="A37" s="477" t="s">
        <v>1119</v>
      </c>
      <c r="B37" s="242"/>
      <c r="C37" s="244"/>
      <c r="D37" s="243"/>
      <c r="E37" s="244"/>
      <c r="F37" s="244"/>
      <c r="G37" s="244"/>
      <c r="H37" s="244"/>
      <c r="I37" s="244"/>
      <c r="J37" s="244"/>
      <c r="K37" s="244"/>
    </row>
    <row r="38" spans="1:45" hidden="1">
      <c r="A38" s="245" t="s">
        <v>1120</v>
      </c>
      <c r="B38" s="242"/>
      <c r="C38" s="1623">
        <v>0</v>
      </c>
      <c r="D38" s="1623">
        <v>0</v>
      </c>
      <c r="E38" s="1623">
        <v>0</v>
      </c>
      <c r="F38" s="1623">
        <v>0</v>
      </c>
      <c r="G38" s="1623">
        <v>0</v>
      </c>
      <c r="H38" s="1623">
        <v>0</v>
      </c>
      <c r="I38" s="1623">
        <v>0</v>
      </c>
      <c r="J38" s="1623">
        <v>0</v>
      </c>
      <c r="K38" s="1623">
        <v>0</v>
      </c>
      <c r="L38" s="24"/>
    </row>
    <row r="39" spans="1:45" hidden="1">
      <c r="F39" s="482"/>
    </row>
    <row r="40" spans="1:45" hidden="1"/>
    <row r="41" spans="1:45" hidden="1">
      <c r="AQ41" s="2">
        <v>439005000</v>
      </c>
      <c r="AS41" s="2">
        <v>539442200</v>
      </c>
    </row>
    <row r="42" spans="1:45" hidden="1"/>
    <row r="43" spans="1:45" hidden="1">
      <c r="W43" s="2">
        <v>0</v>
      </c>
      <c r="Y43" s="2">
        <v>0</v>
      </c>
      <c r="AB43" s="2">
        <v>0</v>
      </c>
      <c r="AD43" s="2">
        <v>0</v>
      </c>
      <c r="AG43" s="2">
        <v>0</v>
      </c>
      <c r="AI43" s="2">
        <v>0</v>
      </c>
      <c r="AL43" s="2">
        <v>0</v>
      </c>
      <c r="AN43" s="2">
        <v>0</v>
      </c>
      <c r="AQ43" s="2">
        <v>1834701353</v>
      </c>
      <c r="AS43" s="2">
        <v>1241876995</v>
      </c>
    </row>
    <row r="44" spans="1:45" hidden="1">
      <c r="AQ44" s="2">
        <v>839041298</v>
      </c>
      <c r="AS44" s="2">
        <v>440387617</v>
      </c>
    </row>
    <row r="45" spans="1:45" hidden="1">
      <c r="AQ45" s="2">
        <v>976543638</v>
      </c>
      <c r="AS45" s="2">
        <v>782372961</v>
      </c>
    </row>
    <row r="46" spans="1:45" hidden="1">
      <c r="AQ46" s="2">
        <v>19116417</v>
      </c>
      <c r="AS46" s="2">
        <v>19116417</v>
      </c>
    </row>
    <row r="47" spans="1:45" hidden="1">
      <c r="AQ47" s="2">
        <v>2273706353</v>
      </c>
      <c r="AS47" s="2">
        <v>1781319195</v>
      </c>
    </row>
    <row r="48" spans="1:45" hidden="1">
      <c r="AQ48" s="2">
        <v>180259232</v>
      </c>
      <c r="AS48" s="2">
        <v>140396729</v>
      </c>
    </row>
    <row r="49" spans="43:45" hidden="1">
      <c r="AQ49" s="2">
        <v>125005000</v>
      </c>
      <c r="AS49" s="2">
        <v>100442200</v>
      </c>
    </row>
    <row r="50" spans="43:45" hidden="1">
      <c r="AQ50" s="2">
        <v>40341797</v>
      </c>
      <c r="AS50" s="2">
        <v>38954529</v>
      </c>
    </row>
    <row r="51" spans="43:45" hidden="1">
      <c r="AQ51" s="2">
        <v>14912435</v>
      </c>
      <c r="AS51" s="2">
        <v>1000000</v>
      </c>
    </row>
    <row r="52" spans="43:45" hidden="1"/>
    <row r="53" spans="43:45" hidden="1"/>
    <row r="54" spans="43:45" hidden="1"/>
    <row r="55" spans="43:45" hidden="1"/>
    <row r="56" spans="43:45" hidden="1"/>
  </sheetData>
  <mergeCells count="2">
    <mergeCell ref="F2:H2"/>
    <mergeCell ref="I2:K2"/>
  </mergeCell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O84"/>
  <sheetViews>
    <sheetView topLeftCell="A40" workbookViewId="0">
      <selection activeCell="D92" sqref="C91:D92"/>
    </sheetView>
  </sheetViews>
  <sheetFormatPr defaultRowHeight="12.75"/>
  <cols>
    <col min="1" max="1" width="30.42578125" style="2" customWidth="1"/>
    <col min="2" max="2" width="0" style="249" hidden="1" customWidth="1"/>
    <col min="3" max="16384" width="9.140625" style="2"/>
  </cols>
  <sheetData>
    <row r="1" spans="1:12" ht="13.5">
      <c r="A1" s="166" t="s">
        <v>1121</v>
      </c>
      <c r="B1" s="166"/>
      <c r="C1" s="166"/>
      <c r="D1" s="166"/>
      <c r="E1" s="166"/>
      <c r="F1" s="166"/>
      <c r="G1" s="166"/>
      <c r="H1" s="166"/>
      <c r="I1" s="166"/>
      <c r="J1" s="166"/>
      <c r="K1" s="166"/>
    </row>
    <row r="2" spans="1:12">
      <c r="A2" s="1624" t="s">
        <v>1</v>
      </c>
      <c r="B2" s="169" t="s">
        <v>72</v>
      </c>
      <c r="C2" s="5" t="s">
        <v>2</v>
      </c>
      <c r="D2" s="1625" t="s">
        <v>3</v>
      </c>
      <c r="E2" s="6" t="s">
        <v>4</v>
      </c>
      <c r="F2" s="2176" t="s">
        <v>5</v>
      </c>
      <c r="G2" s="2177"/>
      <c r="H2" s="2181"/>
      <c r="I2" s="2178" t="s">
        <v>6</v>
      </c>
      <c r="J2" s="2179"/>
      <c r="K2" s="2180"/>
    </row>
    <row r="3" spans="1:12" ht="25.5">
      <c r="A3" s="170" t="s">
        <v>73</v>
      </c>
      <c r="B3" s="581"/>
      <c r="C3" s="9" t="s">
        <v>8</v>
      </c>
      <c r="D3" s="1626" t="s">
        <v>8</v>
      </c>
      <c r="E3" s="10" t="s">
        <v>8</v>
      </c>
      <c r="F3" s="8" t="s">
        <v>9</v>
      </c>
      <c r="G3" s="9" t="s">
        <v>10</v>
      </c>
      <c r="H3" s="10" t="s">
        <v>11</v>
      </c>
      <c r="I3" s="8" t="s">
        <v>13</v>
      </c>
      <c r="J3" s="9" t="s">
        <v>14</v>
      </c>
      <c r="K3" s="10" t="s">
        <v>15</v>
      </c>
    </row>
    <row r="4" spans="1:12">
      <c r="A4" s="456" t="s">
        <v>1122</v>
      </c>
      <c r="B4" s="684" t="s">
        <v>1123</v>
      </c>
      <c r="C4" s="1627"/>
      <c r="D4" s="1627"/>
      <c r="E4" s="1628"/>
      <c r="F4" s="1629"/>
      <c r="G4" s="1627"/>
      <c r="H4" s="1630"/>
      <c r="I4" s="1631"/>
      <c r="J4" s="1627"/>
      <c r="K4" s="1628"/>
    </row>
    <row r="5" spans="1:12" ht="5.25" customHeight="1">
      <c r="A5" s="172"/>
      <c r="B5" s="173"/>
      <c r="C5" s="1618"/>
      <c r="D5" s="1618"/>
      <c r="E5" s="1619"/>
      <c r="F5" s="1620"/>
      <c r="G5" s="1618"/>
      <c r="H5" s="1621"/>
      <c r="I5" s="1622"/>
      <c r="J5" s="1618"/>
      <c r="K5" s="1619"/>
    </row>
    <row r="6" spans="1:12">
      <c r="A6" s="172" t="s">
        <v>1124</v>
      </c>
      <c r="B6" s="173"/>
      <c r="C6" s="1618"/>
      <c r="D6" s="1618"/>
      <c r="E6" s="1619"/>
      <c r="F6" s="1620"/>
      <c r="G6" s="1618"/>
      <c r="H6" s="1621"/>
      <c r="I6" s="1622"/>
      <c r="J6" s="1618"/>
      <c r="K6" s="1619"/>
    </row>
    <row r="7" spans="1:12">
      <c r="A7" s="1632" t="s">
        <v>1125</v>
      </c>
      <c r="B7" s="173"/>
      <c r="C7" s="1618">
        <v>0</v>
      </c>
      <c r="D7" s="1618">
        <v>0</v>
      </c>
      <c r="E7" s="1619">
        <v>0</v>
      </c>
      <c r="F7" s="1620">
        <v>0</v>
      </c>
      <c r="G7" s="1618">
        <v>0</v>
      </c>
      <c r="H7" s="1621">
        <v>0</v>
      </c>
      <c r="I7" s="1622">
        <v>0</v>
      </c>
      <c r="J7" s="1618">
        <v>0</v>
      </c>
      <c r="K7" s="1619">
        <v>0</v>
      </c>
    </row>
    <row r="8" spans="1:12">
      <c r="A8" s="1633"/>
      <c r="B8" s="173" t="s">
        <v>1126</v>
      </c>
      <c r="C8" s="1634"/>
      <c r="D8" s="1634"/>
      <c r="E8" s="1635"/>
      <c r="F8" s="1636"/>
      <c r="G8" s="1634"/>
      <c r="H8" s="1637"/>
      <c r="I8" s="1638"/>
      <c r="J8" s="1634"/>
      <c r="K8" s="1635"/>
    </row>
    <row r="9" spans="1:12">
      <c r="A9" s="1633"/>
      <c r="B9" s="173" t="s">
        <v>1126</v>
      </c>
      <c r="C9" s="1558"/>
      <c r="D9" s="1558"/>
      <c r="E9" s="1559"/>
      <c r="F9" s="1560"/>
      <c r="G9" s="1558"/>
      <c r="H9" s="1561"/>
      <c r="I9" s="1562"/>
      <c r="J9" s="1558"/>
      <c r="K9" s="1559"/>
    </row>
    <row r="10" spans="1:12">
      <c r="A10" s="1633"/>
      <c r="B10" s="173" t="s">
        <v>1126</v>
      </c>
      <c r="C10" s="1558"/>
      <c r="D10" s="1558"/>
      <c r="E10" s="1559"/>
      <c r="F10" s="1560"/>
      <c r="G10" s="1558"/>
      <c r="H10" s="1561"/>
      <c r="I10" s="1562"/>
      <c r="J10" s="1558"/>
      <c r="K10" s="1559"/>
    </row>
    <row r="11" spans="1:12">
      <c r="A11" s="346"/>
      <c r="B11" s="173" t="s">
        <v>1126</v>
      </c>
      <c r="C11" s="1558"/>
      <c r="D11" s="1558"/>
      <c r="E11" s="1559"/>
      <c r="F11" s="1560"/>
      <c r="G11" s="1558"/>
      <c r="H11" s="1561"/>
      <c r="I11" s="1562"/>
      <c r="J11" s="1558"/>
      <c r="K11" s="1559"/>
    </row>
    <row r="12" spans="1:12">
      <c r="A12" s="1633"/>
      <c r="B12" s="173" t="s">
        <v>1126</v>
      </c>
      <c r="C12" s="1558"/>
      <c r="D12" s="1558"/>
      <c r="E12" s="1559"/>
      <c r="F12" s="1560"/>
      <c r="G12" s="1558"/>
      <c r="H12" s="1561"/>
      <c r="I12" s="1562"/>
      <c r="J12" s="1558"/>
      <c r="K12" s="1559"/>
    </row>
    <row r="13" spans="1:12">
      <c r="A13" s="1633"/>
      <c r="B13" s="173" t="s">
        <v>1126</v>
      </c>
      <c r="C13" s="1558"/>
      <c r="D13" s="1558"/>
      <c r="E13" s="1559"/>
      <c r="F13" s="1560"/>
      <c r="G13" s="1558"/>
      <c r="H13" s="1561"/>
      <c r="I13" s="1562"/>
      <c r="J13" s="1558"/>
      <c r="K13" s="1559"/>
    </row>
    <row r="14" spans="1:12">
      <c r="A14" s="1633" t="s">
        <v>1127</v>
      </c>
      <c r="B14" s="173"/>
      <c r="C14" s="1639"/>
      <c r="D14" s="1639"/>
      <c r="E14" s="1640"/>
      <c r="F14" s="1641"/>
      <c r="G14" s="1639"/>
      <c r="H14" s="1642"/>
      <c r="I14" s="1643"/>
      <c r="J14" s="1639"/>
      <c r="K14" s="1640"/>
    </row>
    <row r="15" spans="1:12">
      <c r="A15" s="1632" t="s">
        <v>1128</v>
      </c>
      <c r="B15" s="173"/>
      <c r="C15" s="1618">
        <v>0</v>
      </c>
      <c r="D15" s="1618">
        <v>0</v>
      </c>
      <c r="E15" s="1619">
        <v>0</v>
      </c>
      <c r="F15" s="1620">
        <v>0</v>
      </c>
      <c r="G15" s="1618">
        <v>0</v>
      </c>
      <c r="H15" s="1621">
        <v>0</v>
      </c>
      <c r="I15" s="1622">
        <v>0</v>
      </c>
      <c r="J15" s="1618">
        <v>0</v>
      </c>
      <c r="K15" s="1619">
        <v>0</v>
      </c>
      <c r="L15" s="24"/>
    </row>
    <row r="16" spans="1:12">
      <c r="A16" s="1633"/>
      <c r="B16" s="173" t="s">
        <v>1126</v>
      </c>
      <c r="C16" s="1634"/>
      <c r="D16" s="1634"/>
      <c r="E16" s="1635"/>
      <c r="F16" s="1636"/>
      <c r="G16" s="1634"/>
      <c r="H16" s="1637"/>
      <c r="I16" s="1638"/>
      <c r="J16" s="1634"/>
      <c r="K16" s="1635"/>
      <c r="L16" s="24"/>
    </row>
    <row r="17" spans="1:12">
      <c r="A17" s="1633"/>
      <c r="B17" s="173"/>
      <c r="C17" s="1558"/>
      <c r="D17" s="1558"/>
      <c r="E17" s="1559"/>
      <c r="F17" s="1560"/>
      <c r="G17" s="1558"/>
      <c r="H17" s="1561"/>
      <c r="I17" s="1562"/>
      <c r="J17" s="1558"/>
      <c r="K17" s="1559"/>
      <c r="L17" s="24"/>
    </row>
    <row r="18" spans="1:12">
      <c r="A18" s="1633"/>
      <c r="B18" s="173"/>
      <c r="C18" s="1558"/>
      <c r="D18" s="1558"/>
      <c r="E18" s="1559"/>
      <c r="F18" s="1560"/>
      <c r="G18" s="1558"/>
      <c r="H18" s="1561"/>
      <c r="I18" s="1562"/>
      <c r="J18" s="1558"/>
      <c r="K18" s="1559"/>
      <c r="L18" s="24"/>
    </row>
    <row r="19" spans="1:12">
      <c r="A19" s="1633"/>
      <c r="B19" s="173"/>
      <c r="C19" s="1558"/>
      <c r="D19" s="1558"/>
      <c r="E19" s="1559"/>
      <c r="F19" s="1560"/>
      <c r="G19" s="1558"/>
      <c r="H19" s="1561"/>
      <c r="I19" s="1562"/>
      <c r="J19" s="1558"/>
      <c r="K19" s="1559"/>
      <c r="L19" s="24"/>
    </row>
    <row r="20" spans="1:12">
      <c r="A20" s="1633"/>
      <c r="B20" s="173"/>
      <c r="C20" s="1558"/>
      <c r="D20" s="1558"/>
      <c r="E20" s="1559"/>
      <c r="F20" s="1560"/>
      <c r="G20" s="1558"/>
      <c r="H20" s="1561"/>
      <c r="I20" s="1562"/>
      <c r="J20" s="1558"/>
      <c r="K20" s="1559"/>
      <c r="L20" s="24"/>
    </row>
    <row r="21" spans="1:12">
      <c r="A21" s="1633"/>
      <c r="B21" s="173"/>
      <c r="C21" s="1558"/>
      <c r="D21" s="1558"/>
      <c r="E21" s="1559"/>
      <c r="F21" s="1560"/>
      <c r="G21" s="1558"/>
      <c r="H21" s="1561"/>
      <c r="I21" s="1562"/>
      <c r="J21" s="1558"/>
      <c r="K21" s="1559"/>
      <c r="L21" s="24"/>
    </row>
    <row r="22" spans="1:12">
      <c r="A22" s="1633"/>
      <c r="B22" s="173"/>
      <c r="C22" s="1558"/>
      <c r="D22" s="1558"/>
      <c r="E22" s="1559"/>
      <c r="F22" s="1560"/>
      <c r="G22" s="1558"/>
      <c r="H22" s="1561"/>
      <c r="I22" s="1562"/>
      <c r="J22" s="1558"/>
      <c r="K22" s="1559"/>
      <c r="L22" s="24"/>
    </row>
    <row r="23" spans="1:12">
      <c r="A23" s="1633"/>
      <c r="B23" s="173"/>
      <c r="C23" s="1558"/>
      <c r="D23" s="1558"/>
      <c r="E23" s="1559"/>
      <c r="F23" s="1560"/>
      <c r="G23" s="1558"/>
      <c r="H23" s="1561"/>
      <c r="I23" s="1562"/>
      <c r="J23" s="1558"/>
      <c r="K23" s="1559"/>
      <c r="L23" s="24"/>
    </row>
    <row r="24" spans="1:12">
      <c r="A24" s="1633"/>
      <c r="B24" s="173"/>
      <c r="C24" s="1558"/>
      <c r="D24" s="1558"/>
      <c r="E24" s="1559"/>
      <c r="F24" s="1560"/>
      <c r="G24" s="1558"/>
      <c r="H24" s="1561"/>
      <c r="I24" s="1562"/>
      <c r="J24" s="1558"/>
      <c r="K24" s="1559"/>
      <c r="L24" s="24"/>
    </row>
    <row r="25" spans="1:12">
      <c r="A25" s="1633"/>
      <c r="B25" s="173"/>
      <c r="C25" s="1558"/>
      <c r="D25" s="1558"/>
      <c r="E25" s="1559"/>
      <c r="F25" s="1560"/>
      <c r="G25" s="1558"/>
      <c r="H25" s="1561"/>
      <c r="I25" s="1562"/>
      <c r="J25" s="1558"/>
      <c r="K25" s="1559"/>
      <c r="L25" s="24"/>
    </row>
    <row r="26" spans="1:12">
      <c r="A26" s="1633"/>
      <c r="B26" s="173"/>
      <c r="C26" s="1639"/>
      <c r="D26" s="1639"/>
      <c r="E26" s="1640"/>
      <c r="F26" s="1641"/>
      <c r="G26" s="1639"/>
      <c r="H26" s="1642"/>
      <c r="I26" s="1643"/>
      <c r="J26" s="1639"/>
      <c r="K26" s="1640"/>
      <c r="L26" s="24"/>
    </row>
    <row r="27" spans="1:12">
      <c r="A27" s="1632" t="s">
        <v>1129</v>
      </c>
      <c r="B27" s="173"/>
      <c r="C27" s="1618">
        <v>0</v>
      </c>
      <c r="D27" s="1618">
        <v>0</v>
      </c>
      <c r="E27" s="1619">
        <v>0</v>
      </c>
      <c r="F27" s="1620">
        <v>0</v>
      </c>
      <c r="G27" s="1618">
        <v>0</v>
      </c>
      <c r="H27" s="1621">
        <v>0</v>
      </c>
      <c r="I27" s="1622">
        <v>0</v>
      </c>
      <c r="J27" s="1618">
        <v>0</v>
      </c>
      <c r="K27" s="1619">
        <v>0</v>
      </c>
      <c r="L27" s="24"/>
    </row>
    <row r="28" spans="1:12">
      <c r="A28" s="1644" t="s">
        <v>1130</v>
      </c>
      <c r="B28" s="173"/>
      <c r="C28" s="1634"/>
      <c r="D28" s="1634"/>
      <c r="E28" s="1635"/>
      <c r="F28" s="1636"/>
      <c r="G28" s="1634"/>
      <c r="H28" s="1637"/>
      <c r="I28" s="1638"/>
      <c r="J28" s="1634"/>
      <c r="K28" s="1635"/>
      <c r="L28" s="24"/>
    </row>
    <row r="29" spans="1:12">
      <c r="A29" s="1644"/>
      <c r="B29" s="173"/>
      <c r="C29" s="1639"/>
      <c r="D29" s="1639"/>
      <c r="E29" s="1640"/>
      <c r="F29" s="1641"/>
      <c r="G29" s="1639"/>
      <c r="H29" s="1642"/>
      <c r="I29" s="1643"/>
      <c r="J29" s="1639"/>
      <c r="K29" s="1640"/>
      <c r="L29" s="24"/>
    </row>
    <row r="30" spans="1:12">
      <c r="A30" s="1632" t="s">
        <v>1131</v>
      </c>
      <c r="B30" s="173"/>
      <c r="C30" s="1618">
        <v>0</v>
      </c>
      <c r="D30" s="1618">
        <v>0</v>
      </c>
      <c r="E30" s="1619">
        <v>0</v>
      </c>
      <c r="F30" s="1620">
        <v>0</v>
      </c>
      <c r="G30" s="1618">
        <v>0</v>
      </c>
      <c r="H30" s="1621">
        <v>0</v>
      </c>
      <c r="I30" s="1622">
        <v>0</v>
      </c>
      <c r="J30" s="1618">
        <v>0</v>
      </c>
      <c r="K30" s="1619">
        <v>0</v>
      </c>
      <c r="L30" s="24"/>
    </row>
    <row r="31" spans="1:12">
      <c r="A31" s="1644" t="s">
        <v>1132</v>
      </c>
      <c r="B31" s="173"/>
      <c r="C31" s="1634"/>
      <c r="D31" s="1634"/>
      <c r="E31" s="1635"/>
      <c r="F31" s="1636"/>
      <c r="G31" s="1634"/>
      <c r="H31" s="1637"/>
      <c r="I31" s="1638"/>
      <c r="J31" s="1634"/>
      <c r="K31" s="1635"/>
      <c r="L31" s="24"/>
    </row>
    <row r="32" spans="1:12">
      <c r="A32" s="1644"/>
      <c r="B32" s="173"/>
      <c r="C32" s="1639"/>
      <c r="D32" s="1639"/>
      <c r="E32" s="1640"/>
      <c r="F32" s="1641"/>
      <c r="G32" s="1639"/>
      <c r="H32" s="1642"/>
      <c r="I32" s="1643"/>
      <c r="J32" s="1639"/>
      <c r="K32" s="1640"/>
      <c r="L32" s="24"/>
    </row>
    <row r="33" spans="1:15" s="1653" customFormat="1">
      <c r="A33" s="1645" t="s">
        <v>1133</v>
      </c>
      <c r="B33" s="1646">
        <v>5</v>
      </c>
      <c r="C33" s="1647">
        <v>0</v>
      </c>
      <c r="D33" s="1647">
        <v>0</v>
      </c>
      <c r="E33" s="1648">
        <v>0</v>
      </c>
      <c r="F33" s="1649">
        <v>0</v>
      </c>
      <c r="G33" s="1647">
        <v>0</v>
      </c>
      <c r="H33" s="1650">
        <v>0</v>
      </c>
      <c r="I33" s="1651">
        <v>0</v>
      </c>
      <c r="J33" s="1647">
        <v>0</v>
      </c>
      <c r="K33" s="1648">
        <v>0</v>
      </c>
      <c r="L33" s="1652"/>
    </row>
    <row r="34" spans="1:15">
      <c r="A34" s="453"/>
      <c r="B34" s="173"/>
      <c r="C34" s="1573"/>
      <c r="D34" s="1573"/>
      <c r="E34" s="1554"/>
      <c r="F34" s="1555"/>
      <c r="G34" s="1573"/>
      <c r="H34" s="1556"/>
      <c r="I34" s="1574"/>
      <c r="J34" s="1573"/>
      <c r="K34" s="1554"/>
      <c r="L34" s="24"/>
    </row>
    <row r="35" spans="1:15">
      <c r="A35" s="172" t="s">
        <v>1134</v>
      </c>
      <c r="B35" s="173"/>
      <c r="C35" s="1573"/>
      <c r="D35" s="1573"/>
      <c r="E35" s="1554"/>
      <c r="F35" s="1555"/>
      <c r="G35" s="1573"/>
      <c r="H35" s="1556"/>
      <c r="I35" s="1574"/>
      <c r="J35" s="1573"/>
      <c r="K35" s="1554"/>
      <c r="L35" s="24"/>
    </row>
    <row r="36" spans="1:15">
      <c r="A36" s="1632" t="s">
        <v>1125</v>
      </c>
      <c r="B36" s="173"/>
      <c r="C36" s="1618">
        <v>0</v>
      </c>
      <c r="D36" s="1618">
        <v>0</v>
      </c>
      <c r="E36" s="1619">
        <v>0</v>
      </c>
      <c r="F36" s="1620">
        <v>0</v>
      </c>
      <c r="G36" s="1618">
        <v>0</v>
      </c>
      <c r="H36" s="1621">
        <v>0</v>
      </c>
      <c r="I36" s="1622">
        <v>0</v>
      </c>
      <c r="J36" s="1618">
        <v>0</v>
      </c>
      <c r="K36" s="1619">
        <v>0</v>
      </c>
      <c r="L36" s="24"/>
    </row>
    <row r="37" spans="1:15">
      <c r="A37" s="1633" t="s">
        <v>1135</v>
      </c>
      <c r="B37" s="173"/>
      <c r="C37" s="1634"/>
      <c r="D37" s="1634"/>
      <c r="E37" s="1635"/>
      <c r="F37" s="1636"/>
      <c r="G37" s="1634"/>
      <c r="H37" s="1637"/>
      <c r="I37" s="1638"/>
      <c r="J37" s="1634"/>
      <c r="K37" s="1635"/>
      <c r="L37" s="24"/>
    </row>
    <row r="38" spans="1:15">
      <c r="A38" s="1633" t="s">
        <v>1136</v>
      </c>
      <c r="B38" s="173"/>
      <c r="C38" s="1558"/>
      <c r="D38" s="1558"/>
      <c r="E38" s="1559"/>
      <c r="F38" s="1560"/>
      <c r="G38" s="1558"/>
      <c r="H38" s="1561"/>
      <c r="I38" s="1562"/>
      <c r="J38" s="1558"/>
      <c r="K38" s="1559"/>
      <c r="L38" s="24"/>
    </row>
    <row r="39" spans="1:15">
      <c r="A39" s="1633"/>
      <c r="B39" s="173"/>
      <c r="C39" s="1558"/>
      <c r="D39" s="1558"/>
      <c r="E39" s="1559"/>
      <c r="F39" s="1560"/>
      <c r="G39" s="1558"/>
      <c r="H39" s="1561"/>
      <c r="I39" s="1562"/>
      <c r="J39" s="1558"/>
      <c r="K39" s="1559"/>
      <c r="L39" s="24"/>
    </row>
    <row r="40" spans="1:15">
      <c r="A40" s="1633"/>
      <c r="B40" s="173"/>
      <c r="C40" s="1558"/>
      <c r="D40" s="1558"/>
      <c r="E40" s="1559"/>
      <c r="F40" s="1560"/>
      <c r="G40" s="1558"/>
      <c r="H40" s="1561"/>
      <c r="I40" s="1562"/>
      <c r="J40" s="1558"/>
      <c r="K40" s="1559"/>
      <c r="L40" s="24"/>
    </row>
    <row r="41" spans="1:15">
      <c r="A41" s="1633"/>
      <c r="B41" s="173"/>
      <c r="C41" s="1558"/>
      <c r="D41" s="1558"/>
      <c r="E41" s="1559"/>
      <c r="F41" s="1560"/>
      <c r="G41" s="1558"/>
      <c r="H41" s="1561"/>
      <c r="I41" s="1562"/>
      <c r="J41" s="1558"/>
      <c r="K41" s="1559"/>
      <c r="L41" s="24"/>
    </row>
    <row r="42" spans="1:15">
      <c r="A42" s="1633" t="s">
        <v>1137</v>
      </c>
      <c r="B42" s="173"/>
      <c r="C42" s="1639"/>
      <c r="D42" s="1639"/>
      <c r="E42" s="1640"/>
      <c r="F42" s="1641"/>
      <c r="G42" s="1639"/>
      <c r="H42" s="1642"/>
      <c r="I42" s="1643"/>
      <c r="J42" s="1639"/>
      <c r="K42" s="1640"/>
      <c r="L42" s="24"/>
    </row>
    <row r="43" spans="1:15">
      <c r="A43" s="1654" t="s">
        <v>1128</v>
      </c>
      <c r="B43" s="173"/>
      <c r="C43" s="1618">
        <v>0</v>
      </c>
      <c r="D43" s="1618">
        <v>0</v>
      </c>
      <c r="E43" s="1619">
        <v>0</v>
      </c>
      <c r="F43" s="1620">
        <v>0</v>
      </c>
      <c r="G43" s="1618">
        <v>0</v>
      </c>
      <c r="H43" s="1621">
        <v>0</v>
      </c>
      <c r="I43" s="1622">
        <v>0</v>
      </c>
      <c r="J43" s="1618">
        <v>0</v>
      </c>
      <c r="K43" s="1619">
        <v>0</v>
      </c>
      <c r="L43" s="24"/>
      <c r="O43" s="24"/>
    </row>
    <row r="44" spans="1:15">
      <c r="A44" s="1633"/>
      <c r="B44" s="173"/>
      <c r="C44" s="1655"/>
      <c r="D44" s="1655"/>
      <c r="E44" s="1656"/>
      <c r="F44" s="1657"/>
      <c r="G44" s="1655"/>
      <c r="H44" s="1658"/>
      <c r="I44" s="1659"/>
      <c r="J44" s="1655"/>
      <c r="K44" s="1656"/>
      <c r="L44" s="24"/>
    </row>
    <row r="45" spans="1:15">
      <c r="A45" s="1632" t="s">
        <v>1129</v>
      </c>
      <c r="B45" s="173"/>
      <c r="C45" s="1618">
        <v>0</v>
      </c>
      <c r="D45" s="1618">
        <v>0</v>
      </c>
      <c r="E45" s="1619">
        <v>0</v>
      </c>
      <c r="F45" s="1620">
        <v>0</v>
      </c>
      <c r="G45" s="1618">
        <v>0</v>
      </c>
      <c r="H45" s="1621">
        <v>0</v>
      </c>
      <c r="I45" s="1622">
        <v>0</v>
      </c>
      <c r="J45" s="1618">
        <v>0</v>
      </c>
      <c r="K45" s="1619">
        <v>0</v>
      </c>
      <c r="L45" s="24"/>
    </row>
    <row r="46" spans="1:15">
      <c r="A46" s="1644" t="s">
        <v>1130</v>
      </c>
      <c r="B46" s="173"/>
      <c r="C46" s="1634"/>
      <c r="D46" s="1634"/>
      <c r="E46" s="1635"/>
      <c r="F46" s="1636"/>
      <c r="G46" s="1634"/>
      <c r="H46" s="1637"/>
      <c r="I46" s="1638"/>
      <c r="J46" s="1634"/>
      <c r="K46" s="1635"/>
      <c r="L46" s="24"/>
    </row>
    <row r="47" spans="1:15">
      <c r="A47" s="1644"/>
      <c r="B47" s="173"/>
      <c r="C47" s="1639"/>
      <c r="D47" s="1639"/>
      <c r="E47" s="1640"/>
      <c r="F47" s="1641"/>
      <c r="G47" s="1639"/>
      <c r="H47" s="1642"/>
      <c r="I47" s="1643"/>
      <c r="J47" s="1639"/>
      <c r="K47" s="1640"/>
      <c r="L47" s="24"/>
    </row>
    <row r="48" spans="1:15">
      <c r="A48" s="1632" t="s">
        <v>1131</v>
      </c>
      <c r="B48" s="173"/>
      <c r="C48" s="1618">
        <v>0</v>
      </c>
      <c r="D48" s="1618">
        <v>0</v>
      </c>
      <c r="E48" s="1619">
        <v>0</v>
      </c>
      <c r="F48" s="1620">
        <v>0</v>
      </c>
      <c r="G48" s="1618">
        <v>0</v>
      </c>
      <c r="H48" s="1621">
        <v>0</v>
      </c>
      <c r="I48" s="1622">
        <v>0</v>
      </c>
      <c r="J48" s="1618">
        <v>0</v>
      </c>
      <c r="K48" s="1619">
        <v>0</v>
      </c>
      <c r="L48" s="24"/>
    </row>
    <row r="49" spans="1:12">
      <c r="A49" s="1644" t="s">
        <v>1132</v>
      </c>
      <c r="B49" s="173"/>
      <c r="C49" s="1634"/>
      <c r="D49" s="1634"/>
      <c r="E49" s="1635"/>
      <c r="F49" s="1636"/>
      <c r="G49" s="1634"/>
      <c r="H49" s="1637"/>
      <c r="I49" s="1638"/>
      <c r="J49" s="1634"/>
      <c r="K49" s="1635"/>
      <c r="L49" s="24"/>
    </row>
    <row r="50" spans="1:12">
      <c r="A50" s="1644"/>
      <c r="B50" s="173"/>
      <c r="C50" s="1639"/>
      <c r="D50" s="1639"/>
      <c r="E50" s="1640"/>
      <c r="F50" s="1641"/>
      <c r="G50" s="1639"/>
      <c r="H50" s="1642"/>
      <c r="I50" s="1643"/>
      <c r="J50" s="1639"/>
      <c r="K50" s="1640"/>
      <c r="L50" s="24"/>
    </row>
    <row r="51" spans="1:12">
      <c r="A51" s="1660" t="s">
        <v>1138</v>
      </c>
      <c r="B51" s="1661">
        <v>5</v>
      </c>
      <c r="C51" s="1618">
        <v>0</v>
      </c>
      <c r="D51" s="1618">
        <v>0</v>
      </c>
      <c r="E51" s="1619">
        <v>0</v>
      </c>
      <c r="F51" s="1620">
        <v>0</v>
      </c>
      <c r="G51" s="1618">
        <v>0</v>
      </c>
      <c r="H51" s="1621">
        <v>0</v>
      </c>
      <c r="I51" s="1622">
        <v>0</v>
      </c>
      <c r="J51" s="1618">
        <v>0</v>
      </c>
      <c r="K51" s="1619">
        <v>0</v>
      </c>
      <c r="L51" s="24"/>
    </row>
    <row r="52" spans="1:12" s="1653" customFormat="1">
      <c r="A52" s="1662" t="s">
        <v>1139</v>
      </c>
      <c r="B52" s="1663"/>
      <c r="C52" s="1664">
        <v>0</v>
      </c>
      <c r="D52" s="1664">
        <v>0</v>
      </c>
      <c r="E52" s="1665">
        <v>0</v>
      </c>
      <c r="F52" s="1666">
        <v>0</v>
      </c>
      <c r="G52" s="1664">
        <v>0</v>
      </c>
      <c r="H52" s="1667">
        <v>0</v>
      </c>
      <c r="I52" s="1668">
        <v>0</v>
      </c>
      <c r="J52" s="1664">
        <v>0</v>
      </c>
      <c r="K52" s="1665">
        <v>0</v>
      </c>
      <c r="L52" s="1652"/>
    </row>
    <row r="53" spans="1:12" s="325" customFormat="1" hidden="1">
      <c r="A53" s="320" t="s">
        <v>98</v>
      </c>
      <c r="B53" s="421"/>
      <c r="C53" s="425"/>
      <c r="D53" s="425"/>
      <c r="E53" s="425"/>
      <c r="F53" s="425"/>
      <c r="G53" s="425"/>
      <c r="H53" s="425"/>
      <c r="I53" s="425"/>
      <c r="J53" s="425"/>
      <c r="K53" s="425"/>
      <c r="L53" s="538"/>
    </row>
    <row r="54" spans="1:12" s="325" customFormat="1" hidden="1">
      <c r="A54" s="241" t="s">
        <v>1140</v>
      </c>
      <c r="B54" s="421"/>
      <c r="C54" s="424"/>
      <c r="D54" s="424"/>
      <c r="E54" s="425"/>
      <c r="F54" s="425"/>
      <c r="G54" s="425"/>
      <c r="H54" s="425"/>
      <c r="I54" s="425"/>
      <c r="J54" s="425"/>
      <c r="K54" s="425"/>
    </row>
    <row r="55" spans="1:12" s="325" customFormat="1" hidden="1">
      <c r="A55" s="238" t="s">
        <v>1141</v>
      </c>
      <c r="B55" s="421"/>
      <c r="C55" s="424"/>
      <c r="D55" s="424"/>
      <c r="E55" s="425"/>
      <c r="F55" s="425"/>
      <c r="G55" s="425"/>
      <c r="H55" s="425"/>
      <c r="I55" s="425"/>
      <c r="J55" s="425"/>
      <c r="K55" s="425"/>
    </row>
    <row r="56" spans="1:12" s="325" customFormat="1" hidden="1">
      <c r="A56" s="238" t="s">
        <v>1142</v>
      </c>
      <c r="B56" s="421"/>
      <c r="C56" s="424"/>
      <c r="D56" s="424"/>
      <c r="E56" s="425"/>
      <c r="F56" s="425"/>
      <c r="G56" s="425"/>
      <c r="H56" s="425"/>
      <c r="I56" s="425"/>
      <c r="J56" s="425"/>
      <c r="K56" s="425"/>
    </row>
    <row r="57" spans="1:12" s="325" customFormat="1" hidden="1">
      <c r="A57" s="241" t="s">
        <v>1143</v>
      </c>
      <c r="B57" s="421"/>
      <c r="C57" s="424"/>
      <c r="D57" s="424"/>
      <c r="E57" s="425"/>
      <c r="F57" s="425"/>
      <c r="G57" s="425"/>
      <c r="H57" s="425"/>
      <c r="I57" s="425"/>
      <c r="J57" s="425"/>
      <c r="K57" s="425"/>
    </row>
    <row r="58" spans="1:12" s="325" customFormat="1" hidden="1">
      <c r="A58" s="1669" t="s">
        <v>1144</v>
      </c>
      <c r="B58" s="426"/>
      <c r="C58" s="1587"/>
      <c r="D58" s="1670"/>
      <c r="E58" s="1587"/>
      <c r="F58" s="1670"/>
      <c r="G58" s="1587"/>
      <c r="H58" s="1587"/>
      <c r="I58" s="1587"/>
      <c r="J58" s="1587"/>
      <c r="K58" s="1587"/>
    </row>
    <row r="59" spans="1:12" s="325" customFormat="1" hidden="1">
      <c r="A59" s="1669" t="s">
        <v>1145</v>
      </c>
      <c r="B59" s="334"/>
    </row>
    <row r="60" spans="1:12" hidden="1"/>
    <row r="61" spans="1:12" hidden="1"/>
    <row r="62" spans="1:12" hidden="1"/>
    <row r="63" spans="1:12" hidden="1"/>
    <row r="64" spans="1:12"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sheetData>
  <mergeCells count="2">
    <mergeCell ref="F2:H2"/>
    <mergeCell ref="I2:K2"/>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O77"/>
  <sheetViews>
    <sheetView topLeftCell="A52" workbookViewId="0">
      <selection activeCell="D90" sqref="D90"/>
    </sheetView>
  </sheetViews>
  <sheetFormatPr defaultRowHeight="12.75"/>
  <cols>
    <col min="1" max="1" width="31" style="2" customWidth="1"/>
    <col min="2" max="2" width="0" style="249" hidden="1" customWidth="1"/>
    <col min="3" max="16384" width="9.140625" style="2"/>
  </cols>
  <sheetData>
    <row r="1" spans="1:11" ht="13.5">
      <c r="A1" s="166" t="s">
        <v>1146</v>
      </c>
      <c r="B1" s="166"/>
      <c r="C1" s="166"/>
      <c r="D1" s="166"/>
      <c r="E1" s="166"/>
      <c r="F1" s="166"/>
      <c r="G1" s="166"/>
      <c r="H1" s="166"/>
      <c r="I1" s="166"/>
      <c r="J1" s="166"/>
      <c r="K1" s="166"/>
    </row>
    <row r="2" spans="1:11">
      <c r="A2" s="1624" t="s">
        <v>1</v>
      </c>
      <c r="B2" s="169" t="s">
        <v>72</v>
      </c>
      <c r="C2" s="5" t="s">
        <v>2</v>
      </c>
      <c r="D2" s="1625" t="s">
        <v>3</v>
      </c>
      <c r="E2" s="6" t="s">
        <v>4</v>
      </c>
      <c r="F2" s="2176" t="s">
        <v>5</v>
      </c>
      <c r="G2" s="2177"/>
      <c r="H2" s="2181"/>
      <c r="I2" s="2178" t="s">
        <v>6</v>
      </c>
      <c r="J2" s="2179"/>
      <c r="K2" s="2180"/>
    </row>
    <row r="3" spans="1:11" ht="25.5">
      <c r="A3" s="170" t="s">
        <v>73</v>
      </c>
      <c r="B3" s="581"/>
      <c r="C3" s="9" t="s">
        <v>8</v>
      </c>
      <c r="D3" s="1626" t="s">
        <v>8</v>
      </c>
      <c r="E3" s="10" t="s">
        <v>8</v>
      </c>
      <c r="F3" s="8" t="s">
        <v>9</v>
      </c>
      <c r="G3" s="9" t="s">
        <v>10</v>
      </c>
      <c r="H3" s="10" t="s">
        <v>11</v>
      </c>
      <c r="I3" s="8" t="s">
        <v>13</v>
      </c>
      <c r="J3" s="9" t="s">
        <v>14</v>
      </c>
      <c r="K3" s="10" t="s">
        <v>15</v>
      </c>
    </row>
    <row r="4" spans="1:11">
      <c r="A4" s="456" t="s">
        <v>1147</v>
      </c>
      <c r="B4" s="684">
        <v>1</v>
      </c>
      <c r="C4" s="1627"/>
      <c r="D4" s="1627"/>
      <c r="E4" s="1628"/>
      <c r="F4" s="1629"/>
      <c r="G4" s="1627"/>
      <c r="H4" s="1630"/>
      <c r="I4" s="1631"/>
      <c r="J4" s="1627"/>
      <c r="K4" s="1628"/>
    </row>
    <row r="5" spans="1:11" ht="6.75" customHeight="1">
      <c r="A5" s="172"/>
      <c r="B5" s="173"/>
      <c r="C5" s="1618"/>
      <c r="D5" s="1618"/>
      <c r="E5" s="1619"/>
      <c r="F5" s="1620"/>
      <c r="G5" s="1618"/>
      <c r="H5" s="1621"/>
      <c r="I5" s="1622"/>
      <c r="J5" s="1618"/>
      <c r="K5" s="1619"/>
    </row>
    <row r="6" spans="1:11">
      <c r="A6" s="172" t="s">
        <v>1148</v>
      </c>
      <c r="B6" s="173"/>
      <c r="C6" s="1618"/>
      <c r="D6" s="1618"/>
      <c r="E6" s="1619"/>
      <c r="F6" s="1620"/>
      <c r="G6" s="1618"/>
      <c r="H6" s="1621"/>
      <c r="I6" s="1622"/>
      <c r="J6" s="1618"/>
      <c r="K6" s="1619"/>
    </row>
    <row r="7" spans="1:11">
      <c r="A7" s="1632" t="s">
        <v>1125</v>
      </c>
      <c r="B7" s="173"/>
      <c r="C7" s="1618">
        <v>0</v>
      </c>
      <c r="D7" s="1618">
        <v>0</v>
      </c>
      <c r="E7" s="1619">
        <v>0</v>
      </c>
      <c r="F7" s="1620">
        <v>0</v>
      </c>
      <c r="G7" s="1618">
        <v>0</v>
      </c>
      <c r="H7" s="1621">
        <v>0</v>
      </c>
      <c r="I7" s="1622">
        <v>0</v>
      </c>
      <c r="J7" s="1618">
        <v>0</v>
      </c>
      <c r="K7" s="1619">
        <v>0</v>
      </c>
    </row>
    <row r="8" spans="1:11">
      <c r="A8" s="682" t="s">
        <v>1126</v>
      </c>
      <c r="B8" s="173"/>
      <c r="C8" s="1634"/>
      <c r="D8" s="1634"/>
      <c r="E8" s="1637"/>
      <c r="F8" s="1636"/>
      <c r="G8" s="1634"/>
      <c r="H8" s="1637"/>
      <c r="I8" s="1638"/>
      <c r="J8" s="1634"/>
      <c r="K8" s="1635"/>
    </row>
    <row r="9" spans="1:11">
      <c r="A9" s="682" t="s">
        <v>1126</v>
      </c>
      <c r="B9" s="173"/>
      <c r="C9" s="1558"/>
      <c r="D9" s="1558"/>
      <c r="E9" s="1561"/>
      <c r="F9" s="1560"/>
      <c r="G9" s="1558"/>
      <c r="H9" s="1561"/>
      <c r="I9" s="1562"/>
      <c r="J9" s="1558"/>
      <c r="K9" s="1559"/>
    </row>
    <row r="10" spans="1:11">
      <c r="A10" s="682" t="s">
        <v>1126</v>
      </c>
      <c r="B10" s="173"/>
      <c r="C10" s="1558"/>
      <c r="D10" s="1558"/>
      <c r="E10" s="1561"/>
      <c r="F10" s="1560"/>
      <c r="G10" s="1558"/>
      <c r="H10" s="1561"/>
      <c r="I10" s="1562"/>
      <c r="J10" s="1558"/>
      <c r="K10" s="1559"/>
    </row>
    <row r="11" spans="1:11">
      <c r="A11" s="682" t="s">
        <v>1126</v>
      </c>
      <c r="B11" s="173"/>
      <c r="C11" s="1558"/>
      <c r="D11" s="1558"/>
      <c r="E11" s="1561"/>
      <c r="F11" s="1560"/>
      <c r="G11" s="1558"/>
      <c r="H11" s="1561"/>
      <c r="I11" s="1562"/>
      <c r="J11" s="1558"/>
      <c r="K11" s="1559"/>
    </row>
    <row r="12" spans="1:11">
      <c r="A12" s="682" t="s">
        <v>1126</v>
      </c>
      <c r="B12" s="173"/>
      <c r="C12" s="1558"/>
      <c r="D12" s="1558"/>
      <c r="E12" s="1561"/>
      <c r="F12" s="1560"/>
      <c r="G12" s="1558"/>
      <c r="H12" s="1561"/>
      <c r="I12" s="1562"/>
      <c r="J12" s="1558"/>
      <c r="K12" s="1559"/>
    </row>
    <row r="13" spans="1:11">
      <c r="A13" s="682" t="s">
        <v>1126</v>
      </c>
      <c r="B13" s="173"/>
      <c r="C13" s="1558"/>
      <c r="D13" s="1558"/>
      <c r="E13" s="1559"/>
      <c r="F13" s="1560"/>
      <c r="G13" s="1558"/>
      <c r="H13" s="1561"/>
      <c r="I13" s="1562"/>
      <c r="J13" s="1558"/>
      <c r="K13" s="1559"/>
    </row>
    <row r="14" spans="1:11">
      <c r="A14" s="1633" t="s">
        <v>1127</v>
      </c>
      <c r="B14" s="173"/>
      <c r="C14" s="1639"/>
      <c r="D14" s="1639"/>
      <c r="E14" s="1640"/>
      <c r="F14" s="1641"/>
      <c r="G14" s="1639"/>
      <c r="H14" s="1642"/>
      <c r="I14" s="1643"/>
      <c r="J14" s="1639"/>
      <c r="K14" s="1640"/>
    </row>
    <row r="15" spans="1:11">
      <c r="A15" s="1632" t="s">
        <v>1128</v>
      </c>
      <c r="B15" s="173"/>
      <c r="C15" s="1618">
        <v>0</v>
      </c>
      <c r="D15" s="1618">
        <v>0</v>
      </c>
      <c r="E15" s="1619">
        <v>0</v>
      </c>
      <c r="F15" s="1620">
        <v>0</v>
      </c>
      <c r="G15" s="1618">
        <v>0</v>
      </c>
      <c r="H15" s="1621">
        <v>0</v>
      </c>
      <c r="I15" s="1622">
        <v>0</v>
      </c>
      <c r="J15" s="1618">
        <v>0</v>
      </c>
      <c r="K15" s="1619">
        <v>0</v>
      </c>
    </row>
    <row r="16" spans="1:11">
      <c r="A16" s="682" t="s">
        <v>1126</v>
      </c>
      <c r="B16" s="173"/>
      <c r="C16" s="1634"/>
      <c r="D16" s="1634"/>
      <c r="E16" s="1637"/>
      <c r="F16" s="1636"/>
      <c r="G16" s="1634"/>
      <c r="H16" s="1637"/>
      <c r="I16" s="1638"/>
      <c r="J16" s="1634"/>
      <c r="K16" s="1635"/>
    </row>
    <row r="17" spans="1:12">
      <c r="A17" s="682" t="s">
        <v>1126</v>
      </c>
      <c r="B17" s="173"/>
      <c r="C17" s="1558"/>
      <c r="D17" s="1558"/>
      <c r="E17" s="1561"/>
      <c r="F17" s="1560"/>
      <c r="G17" s="1558"/>
      <c r="H17" s="1561"/>
      <c r="I17" s="1562"/>
      <c r="J17" s="1558"/>
      <c r="K17" s="1559"/>
    </row>
    <row r="18" spans="1:12">
      <c r="A18" s="682" t="s">
        <v>1126</v>
      </c>
      <c r="B18" s="173"/>
      <c r="C18" s="1558"/>
      <c r="D18" s="1558"/>
      <c r="E18" s="1561"/>
      <c r="F18" s="1560"/>
      <c r="G18" s="1558"/>
      <c r="H18" s="1561"/>
      <c r="I18" s="1562"/>
      <c r="J18" s="1558"/>
      <c r="K18" s="1559"/>
    </row>
    <row r="19" spans="1:12">
      <c r="A19" s="682" t="s">
        <v>1126</v>
      </c>
      <c r="B19" s="173"/>
      <c r="C19" s="1558"/>
      <c r="D19" s="1558"/>
      <c r="E19" s="1561"/>
      <c r="F19" s="1560"/>
      <c r="G19" s="1558"/>
      <c r="H19" s="1561"/>
      <c r="I19" s="1562"/>
      <c r="J19" s="1558"/>
      <c r="K19" s="1559"/>
    </row>
    <row r="20" spans="1:12">
      <c r="A20" s="682" t="s">
        <v>1126</v>
      </c>
      <c r="B20" s="173"/>
      <c r="C20" s="1558"/>
      <c r="D20" s="1558"/>
      <c r="E20" s="1561"/>
      <c r="F20" s="1560"/>
      <c r="G20" s="1558"/>
      <c r="H20" s="1561"/>
      <c r="I20" s="1562"/>
      <c r="J20" s="1558"/>
      <c r="K20" s="1559"/>
    </row>
    <row r="21" spans="1:12">
      <c r="A21" s="682" t="s">
        <v>1126</v>
      </c>
      <c r="B21" s="173"/>
      <c r="C21" s="1558"/>
      <c r="D21" s="1558"/>
      <c r="E21" s="1561"/>
      <c r="F21" s="1560"/>
      <c r="G21" s="1558"/>
      <c r="H21" s="1561"/>
      <c r="I21" s="1562"/>
      <c r="J21" s="1558"/>
      <c r="K21" s="1559"/>
    </row>
    <row r="22" spans="1:12">
      <c r="A22" s="682" t="s">
        <v>1126</v>
      </c>
      <c r="B22" s="173"/>
      <c r="C22" s="1558"/>
      <c r="D22" s="1558"/>
      <c r="E22" s="1561"/>
      <c r="F22" s="1560"/>
      <c r="G22" s="1558"/>
      <c r="H22" s="1561"/>
      <c r="I22" s="1562"/>
      <c r="J22" s="1558"/>
      <c r="K22" s="1559"/>
    </row>
    <row r="23" spans="1:12">
      <c r="A23" s="682" t="s">
        <v>1126</v>
      </c>
      <c r="B23" s="173"/>
      <c r="C23" s="1558"/>
      <c r="D23" s="1558"/>
      <c r="E23" s="1561"/>
      <c r="F23" s="1560"/>
      <c r="G23" s="1558"/>
      <c r="H23" s="1561"/>
      <c r="I23" s="1562"/>
      <c r="J23" s="1558"/>
      <c r="K23" s="1559"/>
    </row>
    <row r="24" spans="1:12">
      <c r="A24" s="682" t="s">
        <v>1126</v>
      </c>
      <c r="B24" s="173"/>
      <c r="C24" s="1558"/>
      <c r="D24" s="1558"/>
      <c r="E24" s="1561"/>
      <c r="F24" s="1560"/>
      <c r="G24" s="1558"/>
      <c r="H24" s="1561"/>
      <c r="I24" s="1562"/>
      <c r="J24" s="1558"/>
      <c r="K24" s="1559"/>
    </row>
    <row r="25" spans="1:12">
      <c r="A25" s="682" t="s">
        <v>1126</v>
      </c>
      <c r="B25" s="173"/>
      <c r="C25" s="1558"/>
      <c r="D25" s="1558"/>
      <c r="E25" s="1561"/>
      <c r="F25" s="1560"/>
      <c r="G25" s="1558"/>
      <c r="H25" s="1561"/>
      <c r="I25" s="1562"/>
      <c r="J25" s="1558"/>
      <c r="K25" s="1559"/>
    </row>
    <row r="26" spans="1:12">
      <c r="A26" s="1633"/>
      <c r="B26" s="173"/>
      <c r="C26" s="1558"/>
      <c r="D26" s="1558"/>
      <c r="E26" s="1561"/>
      <c r="F26" s="1560"/>
      <c r="G26" s="1558"/>
      <c r="H26" s="1561"/>
      <c r="I26" s="1562"/>
      <c r="J26" s="1558"/>
      <c r="K26" s="1559"/>
      <c r="L26" s="24"/>
    </row>
    <row r="27" spans="1:12">
      <c r="A27" s="1633" t="s">
        <v>1149</v>
      </c>
      <c r="B27" s="173"/>
      <c r="C27" s="1639"/>
      <c r="D27" s="1639"/>
      <c r="E27" s="1642"/>
      <c r="F27" s="1641"/>
      <c r="G27" s="1639"/>
      <c r="H27" s="1642"/>
      <c r="I27" s="1643"/>
      <c r="J27" s="1639"/>
      <c r="K27" s="1640"/>
      <c r="L27" s="24"/>
    </row>
    <row r="28" spans="1:12">
      <c r="A28" s="1632" t="s">
        <v>1129</v>
      </c>
      <c r="B28" s="173"/>
      <c r="C28" s="1618">
        <v>0</v>
      </c>
      <c r="D28" s="1618">
        <v>0</v>
      </c>
      <c r="E28" s="1619">
        <v>0</v>
      </c>
      <c r="F28" s="1620">
        <v>0</v>
      </c>
      <c r="G28" s="1618">
        <v>0</v>
      </c>
      <c r="H28" s="1621">
        <v>0</v>
      </c>
      <c r="I28" s="1622">
        <v>0</v>
      </c>
      <c r="J28" s="1618">
        <v>0</v>
      </c>
      <c r="K28" s="1619">
        <v>0</v>
      </c>
      <c r="L28" s="24"/>
    </row>
    <row r="29" spans="1:12">
      <c r="A29" s="1644" t="s">
        <v>1130</v>
      </c>
      <c r="B29" s="173"/>
      <c r="C29" s="1634"/>
      <c r="D29" s="1634"/>
      <c r="E29" s="1635"/>
      <c r="F29" s="1636"/>
      <c r="G29" s="1634"/>
      <c r="H29" s="1637"/>
      <c r="I29" s="1638"/>
      <c r="J29" s="1634"/>
      <c r="K29" s="1635"/>
      <c r="L29" s="24"/>
    </row>
    <row r="30" spans="1:12">
      <c r="A30" s="1644"/>
      <c r="B30" s="173"/>
      <c r="C30" s="1639"/>
      <c r="D30" s="1639"/>
      <c r="E30" s="1640"/>
      <c r="F30" s="1641"/>
      <c r="G30" s="1639"/>
      <c r="H30" s="1642"/>
      <c r="I30" s="1643"/>
      <c r="J30" s="1639"/>
      <c r="K30" s="1640"/>
      <c r="L30" s="24"/>
    </row>
    <row r="31" spans="1:12">
      <c r="A31" s="1632" t="s">
        <v>1131</v>
      </c>
      <c r="B31" s="173"/>
      <c r="C31" s="1618">
        <v>0</v>
      </c>
      <c r="D31" s="1618">
        <v>0</v>
      </c>
      <c r="E31" s="1619">
        <v>0</v>
      </c>
      <c r="F31" s="1620">
        <v>0</v>
      </c>
      <c r="G31" s="1618">
        <v>0</v>
      </c>
      <c r="H31" s="1621">
        <v>0</v>
      </c>
      <c r="I31" s="1622">
        <v>0</v>
      </c>
      <c r="J31" s="1618">
        <v>0</v>
      </c>
      <c r="K31" s="1619">
        <v>0</v>
      </c>
      <c r="L31" s="24"/>
    </row>
    <row r="32" spans="1:12">
      <c r="A32" s="1644" t="s">
        <v>1132</v>
      </c>
      <c r="B32" s="173"/>
      <c r="C32" s="1634"/>
      <c r="D32" s="1634"/>
      <c r="E32" s="1635"/>
      <c r="F32" s="1636"/>
      <c r="G32" s="1634"/>
      <c r="H32" s="1637"/>
      <c r="I32" s="1638"/>
      <c r="J32" s="1634"/>
      <c r="K32" s="1635"/>
      <c r="L32" s="24"/>
    </row>
    <row r="33" spans="1:15" ht="4.5" customHeight="1">
      <c r="A33" s="1644"/>
      <c r="B33" s="173"/>
      <c r="C33" s="1639"/>
      <c r="D33" s="1639"/>
      <c r="E33" s="1640"/>
      <c r="F33" s="1641"/>
      <c r="G33" s="1639"/>
      <c r="H33" s="1642"/>
      <c r="I33" s="1643"/>
      <c r="J33" s="1639"/>
      <c r="K33" s="1640"/>
      <c r="L33" s="24"/>
    </row>
    <row r="34" spans="1:15" s="1653" customFormat="1">
      <c r="A34" s="1645" t="s">
        <v>1150</v>
      </c>
      <c r="B34" s="1646"/>
      <c r="C34" s="1647">
        <v>0</v>
      </c>
      <c r="D34" s="1647">
        <v>0</v>
      </c>
      <c r="E34" s="1648">
        <v>0</v>
      </c>
      <c r="F34" s="1649">
        <v>0</v>
      </c>
      <c r="G34" s="1647">
        <v>0</v>
      </c>
      <c r="H34" s="1650">
        <v>0</v>
      </c>
      <c r="I34" s="1651">
        <v>0</v>
      </c>
      <c r="J34" s="1647">
        <v>0</v>
      </c>
      <c r="K34" s="1648">
        <v>0</v>
      </c>
      <c r="L34" s="1652"/>
    </row>
    <row r="35" spans="1:15" ht="3.75" customHeight="1">
      <c r="A35" s="453"/>
      <c r="B35" s="173"/>
      <c r="C35" s="1573"/>
      <c r="D35" s="1573"/>
      <c r="E35" s="1554"/>
      <c r="F35" s="1555"/>
      <c r="G35" s="1573"/>
      <c r="H35" s="1556"/>
      <c r="I35" s="1574"/>
      <c r="J35" s="1573"/>
      <c r="K35" s="1554"/>
      <c r="L35" s="24"/>
    </row>
    <row r="36" spans="1:15">
      <c r="A36" s="172" t="s">
        <v>1151</v>
      </c>
      <c r="B36" s="173"/>
      <c r="C36" s="1573"/>
      <c r="D36" s="1573"/>
      <c r="E36" s="1554"/>
      <c r="F36" s="1555"/>
      <c r="G36" s="1573"/>
      <c r="H36" s="1556"/>
      <c r="I36" s="1574"/>
      <c r="J36" s="1573"/>
      <c r="K36" s="1554"/>
      <c r="L36" s="24"/>
    </row>
    <row r="37" spans="1:15">
      <c r="A37" s="1632" t="s">
        <v>1125</v>
      </c>
      <c r="B37" s="173"/>
      <c r="C37" s="1618">
        <v>0</v>
      </c>
      <c r="D37" s="1618">
        <v>0</v>
      </c>
      <c r="E37" s="1619">
        <v>0</v>
      </c>
      <c r="F37" s="1620">
        <v>0</v>
      </c>
      <c r="G37" s="1618">
        <v>0</v>
      </c>
      <c r="H37" s="1621">
        <v>0</v>
      </c>
      <c r="I37" s="1622">
        <v>0</v>
      </c>
      <c r="J37" s="1618">
        <v>0</v>
      </c>
      <c r="K37" s="1619">
        <v>0</v>
      </c>
      <c r="L37" s="24"/>
    </row>
    <row r="38" spans="1:15">
      <c r="A38" s="682" t="s">
        <v>1135</v>
      </c>
      <c r="B38" s="173"/>
      <c r="C38" s="1634"/>
      <c r="D38" s="1634"/>
      <c r="E38" s="1635"/>
      <c r="F38" s="1636"/>
      <c r="G38" s="1634"/>
      <c r="H38" s="1637"/>
      <c r="I38" s="1638"/>
      <c r="J38" s="1634"/>
      <c r="K38" s="1635"/>
      <c r="L38" s="24"/>
    </row>
    <row r="39" spans="1:15">
      <c r="A39" s="682" t="s">
        <v>1136</v>
      </c>
      <c r="B39" s="173"/>
      <c r="C39" s="1558"/>
      <c r="D39" s="1558"/>
      <c r="E39" s="1559"/>
      <c r="F39" s="1560"/>
      <c r="G39" s="1558"/>
      <c r="H39" s="1561"/>
      <c r="I39" s="1562"/>
      <c r="J39" s="1558"/>
      <c r="K39" s="1559"/>
      <c r="L39" s="24"/>
    </row>
    <row r="40" spans="1:15">
      <c r="A40" s="682" t="s">
        <v>1126</v>
      </c>
      <c r="B40" s="173"/>
      <c r="C40" s="1558"/>
      <c r="D40" s="1558"/>
      <c r="E40" s="1559"/>
      <c r="F40" s="1560"/>
      <c r="G40" s="1558"/>
      <c r="H40" s="1561"/>
      <c r="I40" s="1562"/>
      <c r="J40" s="1558"/>
      <c r="K40" s="1559"/>
      <c r="L40" s="24"/>
    </row>
    <row r="41" spans="1:15">
      <c r="A41" s="682" t="s">
        <v>1126</v>
      </c>
      <c r="B41" s="173"/>
      <c r="C41" s="1558"/>
      <c r="D41" s="1558"/>
      <c r="E41" s="1559"/>
      <c r="F41" s="1560"/>
      <c r="G41" s="1558"/>
      <c r="H41" s="1561"/>
      <c r="I41" s="1562"/>
      <c r="J41" s="1558"/>
      <c r="K41" s="1559"/>
      <c r="L41" s="24"/>
    </row>
    <row r="42" spans="1:15">
      <c r="A42" s="682" t="s">
        <v>1126</v>
      </c>
      <c r="B42" s="173"/>
      <c r="C42" s="1558"/>
      <c r="D42" s="1558"/>
      <c r="E42" s="1559"/>
      <c r="F42" s="1560"/>
      <c r="G42" s="1558"/>
      <c r="H42" s="1561"/>
      <c r="I42" s="1562"/>
      <c r="J42" s="1558"/>
      <c r="K42" s="1559"/>
      <c r="L42" s="24"/>
    </row>
    <row r="43" spans="1:15">
      <c r="A43" s="1633" t="s">
        <v>1137</v>
      </c>
      <c r="B43" s="173"/>
      <c r="C43" s="1639"/>
      <c r="D43" s="1639"/>
      <c r="E43" s="1640"/>
      <c r="F43" s="1641"/>
      <c r="G43" s="1639"/>
      <c r="H43" s="1642"/>
      <c r="I43" s="1643"/>
      <c r="J43" s="1639"/>
      <c r="K43" s="1640"/>
      <c r="L43" s="24"/>
    </row>
    <row r="44" spans="1:15">
      <c r="A44" s="1654" t="s">
        <v>1128</v>
      </c>
      <c r="B44" s="173"/>
      <c r="C44" s="1618">
        <v>0</v>
      </c>
      <c r="D44" s="1618">
        <v>0</v>
      </c>
      <c r="E44" s="1619">
        <v>0</v>
      </c>
      <c r="F44" s="1620">
        <v>0</v>
      </c>
      <c r="G44" s="1618">
        <v>0</v>
      </c>
      <c r="H44" s="1621">
        <v>0</v>
      </c>
      <c r="I44" s="1622">
        <v>0</v>
      </c>
      <c r="J44" s="1618">
        <v>0</v>
      </c>
      <c r="K44" s="1619">
        <v>0</v>
      </c>
      <c r="L44" s="24"/>
      <c r="O44" s="24"/>
    </row>
    <row r="45" spans="1:15">
      <c r="A45" s="1671"/>
      <c r="B45" s="173"/>
      <c r="C45" s="1558"/>
      <c r="D45" s="1558"/>
      <c r="E45" s="1559"/>
      <c r="F45" s="1560"/>
      <c r="G45" s="1558"/>
      <c r="H45" s="1561"/>
      <c r="I45" s="1562"/>
      <c r="J45" s="1558"/>
      <c r="K45" s="1559"/>
      <c r="L45" s="24"/>
    </row>
    <row r="46" spans="1:15">
      <c r="A46" s="1671"/>
      <c r="B46" s="173"/>
      <c r="C46" s="1639"/>
      <c r="D46" s="1639"/>
      <c r="E46" s="1640"/>
      <c r="F46" s="1641"/>
      <c r="G46" s="1639"/>
      <c r="H46" s="1642"/>
      <c r="I46" s="1643"/>
      <c r="J46" s="1639"/>
      <c r="K46" s="1640"/>
      <c r="L46" s="24"/>
    </row>
    <row r="47" spans="1:15">
      <c r="A47" s="1632" t="s">
        <v>1129</v>
      </c>
      <c r="B47" s="173"/>
      <c r="C47" s="1618">
        <v>0</v>
      </c>
      <c r="D47" s="1618">
        <v>0</v>
      </c>
      <c r="E47" s="1619">
        <v>0</v>
      </c>
      <c r="F47" s="1620">
        <v>0</v>
      </c>
      <c r="G47" s="1618">
        <v>0</v>
      </c>
      <c r="H47" s="1621">
        <v>0</v>
      </c>
      <c r="I47" s="1622">
        <v>0</v>
      </c>
      <c r="J47" s="1618">
        <v>0</v>
      </c>
      <c r="K47" s="1619">
        <v>0</v>
      </c>
      <c r="L47" s="24"/>
    </row>
    <row r="48" spans="1:15">
      <c r="A48" s="1644" t="s">
        <v>1130</v>
      </c>
      <c r="B48" s="173"/>
      <c r="C48" s="1634"/>
      <c r="D48" s="1634"/>
      <c r="E48" s="1635"/>
      <c r="F48" s="1636"/>
      <c r="G48" s="1634"/>
      <c r="H48" s="1637"/>
      <c r="I48" s="1638"/>
      <c r="J48" s="1634"/>
      <c r="K48" s="1635"/>
      <c r="L48" s="24"/>
    </row>
    <row r="49" spans="1:12">
      <c r="A49" s="1644"/>
      <c r="B49" s="173"/>
      <c r="C49" s="1639"/>
      <c r="D49" s="1639"/>
      <c r="E49" s="1640"/>
      <c r="F49" s="1641"/>
      <c r="G49" s="1639"/>
      <c r="H49" s="1642"/>
      <c r="I49" s="1643"/>
      <c r="J49" s="1639"/>
      <c r="K49" s="1640"/>
      <c r="L49" s="24"/>
    </row>
    <row r="50" spans="1:12">
      <c r="A50" s="1632" t="s">
        <v>1131</v>
      </c>
      <c r="B50" s="173"/>
      <c r="C50" s="1618">
        <v>0</v>
      </c>
      <c r="D50" s="1618">
        <v>0</v>
      </c>
      <c r="E50" s="1619">
        <v>0</v>
      </c>
      <c r="F50" s="1620">
        <v>0</v>
      </c>
      <c r="G50" s="1618">
        <v>0</v>
      </c>
      <c r="H50" s="1621">
        <v>0</v>
      </c>
      <c r="I50" s="1622">
        <v>0</v>
      </c>
      <c r="J50" s="1618">
        <v>0</v>
      </c>
      <c r="K50" s="1619">
        <v>0</v>
      </c>
      <c r="L50" s="24"/>
    </row>
    <row r="51" spans="1:12">
      <c r="A51" s="1644" t="s">
        <v>1132</v>
      </c>
      <c r="B51" s="173"/>
      <c r="C51" s="1634"/>
      <c r="D51" s="1634"/>
      <c r="E51" s="1635"/>
      <c r="F51" s="1636"/>
      <c r="G51" s="1634"/>
      <c r="H51" s="1637"/>
      <c r="I51" s="1638"/>
      <c r="J51" s="1634"/>
      <c r="K51" s="1635"/>
      <c r="L51" s="24"/>
    </row>
    <row r="52" spans="1:12">
      <c r="A52" s="1644"/>
      <c r="B52" s="173"/>
      <c r="C52" s="1639"/>
      <c r="D52" s="1639"/>
      <c r="E52" s="1640"/>
      <c r="F52" s="1641"/>
      <c r="G52" s="1639"/>
      <c r="H52" s="1642"/>
      <c r="I52" s="1643"/>
      <c r="J52" s="1639"/>
      <c r="K52" s="1640"/>
      <c r="L52" s="24"/>
    </row>
    <row r="53" spans="1:12">
      <c r="A53" s="1660" t="s">
        <v>1152</v>
      </c>
      <c r="B53" s="1661"/>
      <c r="C53" s="1618">
        <v>0</v>
      </c>
      <c r="D53" s="1618">
        <v>0</v>
      </c>
      <c r="E53" s="1619">
        <v>0</v>
      </c>
      <c r="F53" s="1620">
        <v>0</v>
      </c>
      <c r="G53" s="1618">
        <v>0</v>
      </c>
      <c r="H53" s="1621">
        <v>0</v>
      </c>
      <c r="I53" s="1622">
        <v>0</v>
      </c>
      <c r="J53" s="1618">
        <v>0</v>
      </c>
      <c r="K53" s="1619">
        <v>0</v>
      </c>
      <c r="L53" s="24"/>
    </row>
    <row r="54" spans="1:12">
      <c r="A54" s="453"/>
      <c r="B54" s="173"/>
      <c r="C54" s="1573"/>
      <c r="D54" s="1573"/>
      <c r="E54" s="1554"/>
      <c r="F54" s="1555"/>
      <c r="G54" s="1573"/>
      <c r="H54" s="1556"/>
      <c r="I54" s="1574"/>
      <c r="J54" s="1573"/>
      <c r="K54" s="1554"/>
      <c r="L54" s="24"/>
    </row>
    <row r="55" spans="1:12" s="1653" customFormat="1">
      <c r="A55" s="1672" t="s">
        <v>1153</v>
      </c>
      <c r="B55" s="1673"/>
      <c r="C55" s="1664">
        <v>0</v>
      </c>
      <c r="D55" s="1664">
        <v>0</v>
      </c>
      <c r="E55" s="1665">
        <v>0</v>
      </c>
      <c r="F55" s="1666">
        <v>0</v>
      </c>
      <c r="G55" s="1664">
        <v>0</v>
      </c>
      <c r="H55" s="1667">
        <v>0</v>
      </c>
      <c r="I55" s="1668">
        <v>0</v>
      </c>
      <c r="J55" s="1664">
        <v>0</v>
      </c>
      <c r="K55" s="1665">
        <v>0</v>
      </c>
      <c r="L55" s="1652"/>
    </row>
    <row r="56" spans="1:12" s="325" customFormat="1" hidden="1">
      <c r="A56" s="320" t="s">
        <v>98</v>
      </c>
      <c r="B56" s="334"/>
      <c r="L56" s="538"/>
    </row>
    <row r="57" spans="1:12" s="325" customFormat="1" hidden="1">
      <c r="A57" s="238" t="s">
        <v>1154</v>
      </c>
      <c r="B57" s="334"/>
      <c r="L57" s="538"/>
    </row>
    <row r="58" spans="1:12" hidden="1">
      <c r="L58" s="24"/>
    </row>
    <row r="59" spans="1:12" hidden="1">
      <c r="C59" s="250">
        <v>-7437817</v>
      </c>
      <c r="D59" s="250">
        <v>-35690775.583800003</v>
      </c>
      <c r="E59" s="250">
        <v>-26974491.153999999</v>
      </c>
      <c r="F59" s="250">
        <v>-16605000</v>
      </c>
      <c r="G59" s="250">
        <v>-16625000</v>
      </c>
      <c r="H59" s="250">
        <v>-18044873</v>
      </c>
      <c r="I59" s="250">
        <v>-18061000</v>
      </c>
      <c r="J59" s="250">
        <v>-20334000</v>
      </c>
      <c r="K59" s="250">
        <v>-37542000</v>
      </c>
      <c r="L59" s="24"/>
    </row>
    <row r="60" spans="1:12" hidden="1">
      <c r="C60" s="250">
        <v>0</v>
      </c>
      <c r="D60" s="250">
        <v>0</v>
      </c>
      <c r="E60" s="250">
        <v>0</v>
      </c>
      <c r="F60" s="250">
        <v>0</v>
      </c>
      <c r="G60" s="250">
        <v>0</v>
      </c>
      <c r="H60" s="250">
        <v>0</v>
      </c>
      <c r="I60" s="250">
        <v>-9488000</v>
      </c>
      <c r="J60" s="250">
        <v>-11537000</v>
      </c>
      <c r="K60" s="250">
        <v>-12171000</v>
      </c>
      <c r="L60" s="24"/>
    </row>
    <row r="61" spans="1:12" hidden="1"/>
    <row r="62" spans="1:12" hidden="1"/>
    <row r="63" spans="1:12" hidden="1"/>
    <row r="64" spans="1:12" hidden="1"/>
    <row r="65" hidden="1"/>
    <row r="66" hidden="1"/>
    <row r="67" hidden="1"/>
    <row r="68" hidden="1"/>
    <row r="69" hidden="1"/>
    <row r="70" hidden="1"/>
    <row r="71" hidden="1"/>
    <row r="72" hidden="1"/>
    <row r="73" hidden="1"/>
    <row r="74" hidden="1"/>
    <row r="75" hidden="1"/>
    <row r="76" hidden="1"/>
    <row r="77" hidden="1"/>
  </sheetData>
  <mergeCells count="2">
    <mergeCell ref="F2:H2"/>
    <mergeCell ref="I2:K2"/>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O85"/>
  <sheetViews>
    <sheetView topLeftCell="A41" workbookViewId="0">
      <selection activeCell="D95" sqref="D95"/>
    </sheetView>
  </sheetViews>
  <sheetFormatPr defaultRowHeight="12.75"/>
  <cols>
    <col min="1" max="1" width="33.28515625" style="2" customWidth="1"/>
    <col min="2" max="2" width="0" style="249" hidden="1" customWidth="1"/>
    <col min="3" max="16384" width="9.140625" style="2"/>
  </cols>
  <sheetData>
    <row r="1" spans="1:11" ht="13.5">
      <c r="A1" s="166" t="str">
        <f>muni&amp;" - "&amp; TableA20</f>
        <v>NC071 Ubuntu - Supporting Table SA20 Reconciliation of transfers, grant receipts and unspent funds</v>
      </c>
      <c r="B1" s="166"/>
      <c r="C1" s="166"/>
      <c r="D1" s="166"/>
      <c r="E1" s="166"/>
      <c r="F1" s="166"/>
      <c r="G1" s="166"/>
      <c r="H1" s="166"/>
      <c r="I1" s="166"/>
      <c r="J1" s="166"/>
      <c r="K1" s="166"/>
    </row>
    <row r="2" spans="1:11">
      <c r="A2" s="1624" t="str">
        <f>desc</f>
        <v>Description</v>
      </c>
      <c r="B2" s="169" t="str">
        <f>head27</f>
        <v>Ref</v>
      </c>
      <c r="C2" s="5" t="str">
        <f>head1b</f>
        <v>2007/8</v>
      </c>
      <c r="D2" s="1625" t="str">
        <f>head1A</f>
        <v>2008/9</v>
      </c>
      <c r="E2" s="6" t="str">
        <f>Head1</f>
        <v>2009/10</v>
      </c>
      <c r="F2" s="2176" t="str">
        <f>Head2</f>
        <v>Current Year 2010/11</v>
      </c>
      <c r="G2" s="2177"/>
      <c r="H2" s="2181"/>
      <c r="I2" s="2178" t="str">
        <f>Head3</f>
        <v>2011/12 Medium Term Revenue &amp; Expenditure Framework</v>
      </c>
      <c r="J2" s="2179"/>
      <c r="K2" s="2180"/>
    </row>
    <row r="3" spans="1:11" ht="25.5">
      <c r="A3" s="170" t="s">
        <v>73</v>
      </c>
      <c r="B3" s="581"/>
      <c r="C3" s="9" t="str">
        <f>Head5</f>
        <v>Audited Outcome</v>
      </c>
      <c r="D3" s="1626" t="str">
        <f>Head5</f>
        <v>Audited Outcome</v>
      </c>
      <c r="E3" s="10" t="str">
        <f>Head5</f>
        <v>Audited Outcome</v>
      </c>
      <c r="F3" s="8" t="str">
        <f>Head6</f>
        <v>Original Budget</v>
      </c>
      <c r="G3" s="9" t="str">
        <f>Head7</f>
        <v>Adjusted Budget</v>
      </c>
      <c r="H3" s="10" t="str">
        <f>Head8</f>
        <v>Full Year Forecast</v>
      </c>
      <c r="I3" s="8" t="str">
        <f>Head9</f>
        <v>Budget Year 2011/12</v>
      </c>
      <c r="J3" s="9" t="str">
        <f>Head10</f>
        <v>Budget Year +1 2012/13</v>
      </c>
      <c r="K3" s="10" t="str">
        <f>Head11</f>
        <v>Budget Year +2 2013/14</v>
      </c>
    </row>
    <row r="4" spans="1:11">
      <c r="A4" s="172" t="s">
        <v>1155</v>
      </c>
      <c r="B4" s="173" t="s">
        <v>1156</v>
      </c>
      <c r="C4" s="1618"/>
      <c r="D4" s="1618"/>
      <c r="E4" s="1619"/>
      <c r="F4" s="1620"/>
      <c r="G4" s="1618"/>
      <c r="H4" s="1621"/>
      <c r="I4" s="1622"/>
      <c r="J4" s="1618"/>
      <c r="K4" s="1619"/>
    </row>
    <row r="5" spans="1:11">
      <c r="A5" s="1632" t="str">
        <f>[1]SA18!A7</f>
        <v>National Government:</v>
      </c>
      <c r="B5" s="173"/>
      <c r="C5" s="1618"/>
      <c r="D5" s="1618"/>
      <c r="E5" s="1619"/>
      <c r="F5" s="1620"/>
      <c r="G5" s="1618"/>
      <c r="H5" s="1621"/>
      <c r="I5" s="1622"/>
      <c r="J5" s="1618"/>
      <c r="K5" s="1619"/>
    </row>
    <row r="6" spans="1:11">
      <c r="A6" s="682" t="s">
        <v>1157</v>
      </c>
      <c r="B6" s="173"/>
      <c r="C6" s="1674"/>
      <c r="D6" s="1674">
        <f>[2]SA20!$E$6</f>
        <v>1390173</v>
      </c>
      <c r="E6" s="1675"/>
      <c r="F6" s="1676"/>
      <c r="G6" s="1674"/>
      <c r="H6" s="1675"/>
      <c r="I6" s="1677"/>
      <c r="J6" s="1674"/>
      <c r="K6" s="1678"/>
    </row>
    <row r="7" spans="1:11">
      <c r="A7" s="682" t="s">
        <v>1158</v>
      </c>
      <c r="B7" s="173"/>
      <c r="C7" s="1674"/>
      <c r="D7" s="1674">
        <f>[2]SA20!$E$7</f>
        <v>10024000</v>
      </c>
      <c r="E7" s="1675"/>
      <c r="F7" s="1676">
        <f>[2]SA20!$I$7</f>
        <v>15936000</v>
      </c>
      <c r="G7" s="1674"/>
      <c r="H7" s="1675"/>
      <c r="I7" s="1677"/>
      <c r="J7" s="1674"/>
      <c r="K7" s="1678"/>
    </row>
    <row r="8" spans="1:11">
      <c r="A8" s="1679" t="s">
        <v>1159</v>
      </c>
      <c r="B8" s="173"/>
      <c r="C8" s="1680">
        <f>C6+C7-C9</f>
        <v>0</v>
      </c>
      <c r="D8" s="1681">
        <f t="shared" ref="D8:K8" si="0">D6+D7-D9</f>
        <v>11414173</v>
      </c>
      <c r="E8" s="1682">
        <f t="shared" si="0"/>
        <v>0</v>
      </c>
      <c r="F8" s="1683">
        <f t="shared" si="0"/>
        <v>15936000</v>
      </c>
      <c r="G8" s="1681">
        <f t="shared" si="0"/>
        <v>0</v>
      </c>
      <c r="H8" s="1684">
        <f t="shared" si="0"/>
        <v>0</v>
      </c>
      <c r="I8" s="1685">
        <f t="shared" si="0"/>
        <v>0</v>
      </c>
      <c r="J8" s="1681">
        <f t="shared" si="0"/>
        <v>0</v>
      </c>
      <c r="K8" s="1682">
        <f t="shared" si="0"/>
        <v>0</v>
      </c>
    </row>
    <row r="9" spans="1:11">
      <c r="A9" s="682" t="s">
        <v>1160</v>
      </c>
      <c r="B9" s="173"/>
      <c r="C9" s="1674"/>
      <c r="D9" s="1674"/>
      <c r="E9" s="1675"/>
      <c r="F9" s="1676"/>
      <c r="G9" s="1674"/>
      <c r="H9" s="1675"/>
      <c r="I9" s="1677"/>
      <c r="J9" s="1674"/>
      <c r="K9" s="1678"/>
    </row>
    <row r="10" spans="1:11">
      <c r="A10" s="1654" t="s">
        <v>1128</v>
      </c>
      <c r="B10" s="173"/>
      <c r="C10" s="1686"/>
      <c r="D10" s="1686"/>
      <c r="E10" s="1621"/>
      <c r="F10" s="1620"/>
      <c r="G10" s="1618"/>
      <c r="H10" s="1621"/>
      <c r="I10" s="1622"/>
      <c r="J10" s="1618"/>
      <c r="K10" s="1619"/>
    </row>
    <row r="11" spans="1:11">
      <c r="A11" s="682" t="s">
        <v>1157</v>
      </c>
      <c r="B11" s="173"/>
      <c r="C11" s="1674"/>
      <c r="D11" s="1674"/>
      <c r="E11" s="1675"/>
      <c r="F11" s="1676"/>
      <c r="G11" s="1674"/>
      <c r="H11" s="1675"/>
      <c r="I11" s="1677"/>
      <c r="J11" s="1674"/>
      <c r="K11" s="1678"/>
    </row>
    <row r="12" spans="1:11">
      <c r="A12" s="1687" t="str">
        <f>A7</f>
        <v>Current year receipts</v>
      </c>
      <c r="B12" s="173"/>
      <c r="C12" s="1674"/>
      <c r="D12" s="1674">
        <f>[2]SA20!$E$12</f>
        <v>368000</v>
      </c>
      <c r="E12" s="1675"/>
      <c r="F12" s="1676">
        <f>[2]SA20!$I$12</f>
        <v>669000</v>
      </c>
      <c r="G12" s="1674"/>
      <c r="H12" s="1675"/>
      <c r="I12" s="1677"/>
      <c r="J12" s="1674"/>
      <c r="K12" s="1678"/>
    </row>
    <row r="13" spans="1:11">
      <c r="A13" s="1688" t="str">
        <f>A8</f>
        <v>Conditions met - transferred to revenue</v>
      </c>
      <c r="B13" s="173"/>
      <c r="C13" s="1680">
        <f t="shared" ref="C13:K13" si="1">C11+C12-C14</f>
        <v>0</v>
      </c>
      <c r="D13" s="1681">
        <f t="shared" si="1"/>
        <v>368000</v>
      </c>
      <c r="E13" s="1682">
        <f t="shared" si="1"/>
        <v>0</v>
      </c>
      <c r="F13" s="1683">
        <f t="shared" si="1"/>
        <v>669000</v>
      </c>
      <c r="G13" s="1681">
        <f t="shared" si="1"/>
        <v>0</v>
      </c>
      <c r="H13" s="1684">
        <f t="shared" si="1"/>
        <v>0</v>
      </c>
      <c r="I13" s="1685">
        <f t="shared" si="1"/>
        <v>0</v>
      </c>
      <c r="J13" s="1681">
        <f t="shared" si="1"/>
        <v>0</v>
      </c>
      <c r="K13" s="1682">
        <f t="shared" si="1"/>
        <v>0</v>
      </c>
    </row>
    <row r="14" spans="1:11">
      <c r="A14" s="1687" t="str">
        <f>A9</f>
        <v>Conditions still to be met - transferred to liabilities</v>
      </c>
      <c r="B14" s="173"/>
      <c r="C14" s="1674"/>
      <c r="D14" s="1674"/>
      <c r="E14" s="1675"/>
      <c r="F14" s="1676"/>
      <c r="G14" s="1674"/>
      <c r="H14" s="1675"/>
      <c r="I14" s="1677"/>
      <c r="J14" s="1674"/>
      <c r="K14" s="1678"/>
    </row>
    <row r="15" spans="1:11">
      <c r="A15" s="1654" t="s">
        <v>1129</v>
      </c>
      <c r="B15" s="173"/>
      <c r="C15" s="1689"/>
      <c r="D15" s="1689"/>
      <c r="E15" s="1690"/>
      <c r="F15" s="1691"/>
      <c r="G15" s="1692"/>
      <c r="H15" s="1693"/>
      <c r="I15" s="1694"/>
      <c r="J15" s="1692"/>
      <c r="K15" s="1695"/>
    </row>
    <row r="16" spans="1:11">
      <c r="A16" s="682" t="str">
        <f>A11</f>
        <v>Balance unspent at beginning of the year</v>
      </c>
      <c r="B16" s="173"/>
      <c r="C16" s="1674"/>
      <c r="D16" s="1674"/>
      <c r="E16" s="1675"/>
      <c r="F16" s="1676"/>
      <c r="G16" s="1674"/>
      <c r="H16" s="1675"/>
      <c r="I16" s="1677"/>
      <c r="J16" s="1674"/>
      <c r="K16" s="1678"/>
    </row>
    <row r="17" spans="1:11">
      <c r="A17" s="1687" t="str">
        <f>A12</f>
        <v>Current year receipts</v>
      </c>
      <c r="B17" s="173"/>
      <c r="C17" s="1674"/>
      <c r="D17" s="1674"/>
      <c r="E17" s="1675"/>
      <c r="F17" s="1676"/>
      <c r="G17" s="1674"/>
      <c r="H17" s="1675"/>
      <c r="I17" s="1677"/>
      <c r="J17" s="1674"/>
      <c r="K17" s="1678"/>
    </row>
    <row r="18" spans="1:11">
      <c r="A18" s="1688" t="str">
        <f>A13</f>
        <v>Conditions met - transferred to revenue</v>
      </c>
      <c r="B18" s="173"/>
      <c r="C18" s="1680">
        <f t="shared" ref="C18:K18" si="2">C16+C17-C19</f>
        <v>0</v>
      </c>
      <c r="D18" s="1681">
        <f t="shared" si="2"/>
        <v>0</v>
      </c>
      <c r="E18" s="1682">
        <f t="shared" si="2"/>
        <v>0</v>
      </c>
      <c r="F18" s="1683">
        <f t="shared" si="2"/>
        <v>0</v>
      </c>
      <c r="G18" s="1681">
        <f t="shared" si="2"/>
        <v>0</v>
      </c>
      <c r="H18" s="1684">
        <f t="shared" si="2"/>
        <v>0</v>
      </c>
      <c r="I18" s="1685">
        <f t="shared" si="2"/>
        <v>0</v>
      </c>
      <c r="J18" s="1681">
        <f t="shared" si="2"/>
        <v>0</v>
      </c>
      <c r="K18" s="1682">
        <f t="shared" si="2"/>
        <v>0</v>
      </c>
    </row>
    <row r="19" spans="1:11">
      <c r="A19" s="1687" t="str">
        <f>A14</f>
        <v>Conditions still to be met - transferred to liabilities</v>
      </c>
      <c r="B19" s="173"/>
      <c r="C19" s="1674"/>
      <c r="D19" s="1674"/>
      <c r="E19" s="1675"/>
      <c r="F19" s="1676"/>
      <c r="G19" s="1674"/>
      <c r="H19" s="1675"/>
      <c r="I19" s="1677"/>
      <c r="J19" s="1674"/>
      <c r="K19" s="1678"/>
    </row>
    <row r="20" spans="1:11">
      <c r="A20" s="1654" t="s">
        <v>1131</v>
      </c>
      <c r="B20" s="173"/>
      <c r="C20" s="1689"/>
      <c r="D20" s="1689"/>
      <c r="E20" s="1690"/>
      <c r="F20" s="1691"/>
      <c r="G20" s="1692"/>
      <c r="H20" s="1693"/>
      <c r="I20" s="1694"/>
      <c r="J20" s="1692"/>
      <c r="K20" s="1695"/>
    </row>
    <row r="21" spans="1:11">
      <c r="A21" s="1687" t="str">
        <f>A11</f>
        <v>Balance unspent at beginning of the year</v>
      </c>
      <c r="B21" s="173"/>
      <c r="C21" s="1674"/>
      <c r="D21" s="1674"/>
      <c r="E21" s="1675"/>
      <c r="F21" s="1676"/>
      <c r="G21" s="1674"/>
      <c r="H21" s="1675"/>
      <c r="I21" s="1677"/>
      <c r="J21" s="1674"/>
      <c r="K21" s="1678"/>
    </row>
    <row r="22" spans="1:11">
      <c r="A22" s="1687" t="str">
        <f>A12</f>
        <v>Current year receipts</v>
      </c>
      <c r="B22" s="173"/>
      <c r="C22" s="1674"/>
      <c r="D22" s="1674"/>
      <c r="E22" s="1675"/>
      <c r="F22" s="1676"/>
      <c r="G22" s="1674"/>
      <c r="H22" s="1675"/>
      <c r="I22" s="1677"/>
      <c r="J22" s="1674"/>
      <c r="K22" s="1678"/>
    </row>
    <row r="23" spans="1:11">
      <c r="A23" s="1688" t="str">
        <f>A13</f>
        <v>Conditions met - transferred to revenue</v>
      </c>
      <c r="B23" s="173"/>
      <c r="C23" s="1680">
        <f t="shared" ref="C23:K23" si="3">C21+C22-C24</f>
        <v>0</v>
      </c>
      <c r="D23" s="1681">
        <f t="shared" si="3"/>
        <v>0</v>
      </c>
      <c r="E23" s="1682">
        <f t="shared" si="3"/>
        <v>0</v>
      </c>
      <c r="F23" s="1683">
        <f t="shared" si="3"/>
        <v>0</v>
      </c>
      <c r="G23" s="1681">
        <f t="shared" si="3"/>
        <v>0</v>
      </c>
      <c r="H23" s="1684">
        <f t="shared" si="3"/>
        <v>0</v>
      </c>
      <c r="I23" s="1685">
        <f t="shared" si="3"/>
        <v>0</v>
      </c>
      <c r="J23" s="1681">
        <f t="shared" si="3"/>
        <v>0</v>
      </c>
      <c r="K23" s="1682">
        <f t="shared" si="3"/>
        <v>0</v>
      </c>
    </row>
    <row r="24" spans="1:11">
      <c r="A24" s="1687" t="str">
        <f>A14</f>
        <v>Conditions still to be met - transferred to liabilities</v>
      </c>
      <c r="B24" s="173"/>
      <c r="C24" s="1674">
        <v>0</v>
      </c>
      <c r="D24" s="1674">
        <v>0</v>
      </c>
      <c r="E24" s="1678">
        <v>0</v>
      </c>
      <c r="F24" s="1676">
        <v>0</v>
      </c>
      <c r="G24" s="1674">
        <v>0</v>
      </c>
      <c r="H24" s="1675">
        <v>0</v>
      </c>
      <c r="I24" s="1677">
        <v>0</v>
      </c>
      <c r="J24" s="1674">
        <v>0</v>
      </c>
      <c r="K24" s="1678">
        <v>0</v>
      </c>
    </row>
    <row r="25" spans="1:11">
      <c r="A25" s="615" t="s">
        <v>1161</v>
      </c>
      <c r="B25" s="1696"/>
      <c r="C25" s="1681">
        <f t="shared" ref="C25:K26" si="4">C8+C13+C18+C23</f>
        <v>0</v>
      </c>
      <c r="D25" s="1681">
        <f t="shared" si="4"/>
        <v>11782173</v>
      </c>
      <c r="E25" s="1682">
        <f t="shared" si="4"/>
        <v>0</v>
      </c>
      <c r="F25" s="1683">
        <f t="shared" si="4"/>
        <v>16605000</v>
      </c>
      <c r="G25" s="1681">
        <f t="shared" si="4"/>
        <v>0</v>
      </c>
      <c r="H25" s="1684">
        <f t="shared" si="4"/>
        <v>0</v>
      </c>
      <c r="I25" s="1685">
        <f t="shared" si="4"/>
        <v>0</v>
      </c>
      <c r="J25" s="1681">
        <f t="shared" si="4"/>
        <v>0</v>
      </c>
      <c r="K25" s="1682">
        <f t="shared" si="4"/>
        <v>0</v>
      </c>
    </row>
    <row r="26" spans="1:11">
      <c r="A26" s="615" t="s">
        <v>1162</v>
      </c>
      <c r="B26" s="1696">
        <v>2</v>
      </c>
      <c r="C26" s="1681">
        <f t="shared" si="4"/>
        <v>0</v>
      </c>
      <c r="D26" s="1681">
        <f t="shared" si="4"/>
        <v>0</v>
      </c>
      <c r="E26" s="1682">
        <f t="shared" si="4"/>
        <v>0</v>
      </c>
      <c r="F26" s="1683">
        <f t="shared" si="4"/>
        <v>0</v>
      </c>
      <c r="G26" s="1681">
        <f t="shared" si="4"/>
        <v>0</v>
      </c>
      <c r="H26" s="1684">
        <f t="shared" si="4"/>
        <v>0</v>
      </c>
      <c r="I26" s="1685">
        <f t="shared" si="4"/>
        <v>0</v>
      </c>
      <c r="J26" s="1681">
        <f t="shared" si="4"/>
        <v>0</v>
      </c>
      <c r="K26" s="1682">
        <f t="shared" si="4"/>
        <v>0</v>
      </c>
    </row>
    <row r="27" spans="1:11" ht="4.5" customHeight="1">
      <c r="A27" s="453"/>
      <c r="B27" s="173"/>
      <c r="C27" s="1573"/>
      <c r="D27" s="1573"/>
      <c r="E27" s="1554"/>
      <c r="F27" s="1555"/>
      <c r="G27" s="1573"/>
      <c r="H27" s="1556"/>
      <c r="I27" s="1574"/>
      <c r="J27" s="1573"/>
      <c r="K27" s="1554"/>
    </row>
    <row r="28" spans="1:11">
      <c r="A28" s="172" t="s">
        <v>1163</v>
      </c>
      <c r="B28" s="173" t="s">
        <v>1156</v>
      </c>
      <c r="C28" s="1573"/>
      <c r="D28" s="1573"/>
      <c r="E28" s="1554"/>
      <c r="F28" s="1555"/>
      <c r="G28" s="1573"/>
      <c r="H28" s="1556"/>
      <c r="I28" s="1574"/>
      <c r="J28" s="1573"/>
      <c r="K28" s="1554"/>
    </row>
    <row r="29" spans="1:11">
      <c r="A29" s="1654" t="str">
        <f>A5</f>
        <v>National Government:</v>
      </c>
      <c r="B29" s="173"/>
      <c r="C29" s="1573"/>
      <c r="D29" s="1573"/>
      <c r="E29" s="1554"/>
      <c r="F29" s="1555"/>
      <c r="G29" s="1573"/>
      <c r="H29" s="1556"/>
      <c r="I29" s="1574"/>
      <c r="J29" s="1573"/>
      <c r="K29" s="1554"/>
    </row>
    <row r="30" spans="1:11">
      <c r="A30" s="682" t="s">
        <v>1157</v>
      </c>
      <c r="B30" s="173"/>
      <c r="C30" s="1674"/>
      <c r="D30" s="1674"/>
      <c r="E30" s="1675"/>
      <c r="F30" s="1676"/>
      <c r="G30" s="1674"/>
      <c r="H30" s="1675"/>
      <c r="I30" s="1677"/>
      <c r="J30" s="1674"/>
      <c r="K30" s="1678"/>
    </row>
    <row r="31" spans="1:11">
      <c r="A31" s="682" t="s">
        <v>1158</v>
      </c>
      <c r="B31" s="173"/>
      <c r="C31" s="1558"/>
      <c r="D31" s="1558">
        <f>[2]SA20!$E$31</f>
        <v>5973000</v>
      </c>
      <c r="E31" s="1561"/>
      <c r="F31" s="1560">
        <f>[2]SA20!$I$31</f>
        <v>7889000</v>
      </c>
      <c r="G31" s="1558"/>
      <c r="H31" s="1561"/>
      <c r="I31" s="1562"/>
      <c r="J31" s="1558"/>
      <c r="K31" s="1559"/>
    </row>
    <row r="32" spans="1:11">
      <c r="A32" s="1679" t="s">
        <v>1159</v>
      </c>
      <c r="B32" s="173"/>
      <c r="C32" s="1680">
        <f t="shared" ref="C32:K32" si="5">C30+C31-C33</f>
        <v>0</v>
      </c>
      <c r="D32" s="1681">
        <f t="shared" si="5"/>
        <v>5973000</v>
      </c>
      <c r="E32" s="1682">
        <f t="shared" si="5"/>
        <v>0</v>
      </c>
      <c r="F32" s="1683">
        <f t="shared" si="5"/>
        <v>7889000</v>
      </c>
      <c r="G32" s="1681">
        <f t="shared" si="5"/>
        <v>0</v>
      </c>
      <c r="H32" s="1684">
        <f t="shared" si="5"/>
        <v>0</v>
      </c>
      <c r="I32" s="1685">
        <f t="shared" si="5"/>
        <v>0</v>
      </c>
      <c r="J32" s="1681">
        <f t="shared" si="5"/>
        <v>0</v>
      </c>
      <c r="K32" s="1682">
        <f t="shared" si="5"/>
        <v>0</v>
      </c>
    </row>
    <row r="33" spans="1:15">
      <c r="A33" s="682" t="s">
        <v>1160</v>
      </c>
      <c r="B33" s="173"/>
      <c r="C33" s="1674"/>
      <c r="D33" s="1674"/>
      <c r="E33" s="1675"/>
      <c r="F33" s="1676"/>
      <c r="G33" s="1674"/>
      <c r="H33" s="1675"/>
      <c r="I33" s="1677"/>
      <c r="J33" s="1674"/>
      <c r="K33" s="1678"/>
    </row>
    <row r="34" spans="1:15">
      <c r="A34" s="1654" t="s">
        <v>1128</v>
      </c>
      <c r="B34" s="173"/>
      <c r="C34" s="1686"/>
      <c r="D34" s="1686"/>
      <c r="E34" s="1621"/>
      <c r="F34" s="1620"/>
      <c r="G34" s="1618"/>
      <c r="H34" s="1621"/>
      <c r="I34" s="1622"/>
      <c r="J34" s="1618"/>
      <c r="K34" s="1619"/>
    </row>
    <row r="35" spans="1:15">
      <c r="A35" s="682" t="s">
        <v>1157</v>
      </c>
      <c r="B35" s="173"/>
      <c r="C35" s="1674">
        <v>0</v>
      </c>
      <c r="D35" s="1674">
        <v>0</v>
      </c>
      <c r="E35" s="1675">
        <v>0</v>
      </c>
      <c r="F35" s="1676">
        <v>0</v>
      </c>
      <c r="G35" s="1674">
        <v>0</v>
      </c>
      <c r="H35" s="1675">
        <v>0</v>
      </c>
      <c r="I35" s="1677">
        <v>0</v>
      </c>
      <c r="J35" s="1674">
        <v>0</v>
      </c>
      <c r="K35" s="1678">
        <v>0</v>
      </c>
    </row>
    <row r="36" spans="1:15">
      <c r="A36" s="1687" t="str">
        <f>A31</f>
        <v>Current year receipts</v>
      </c>
      <c r="B36" s="173"/>
      <c r="C36" s="1674">
        <f>[1]SA18!C43</f>
        <v>0</v>
      </c>
      <c r="D36" s="1558">
        <f>[1]SA18!D43</f>
        <v>0</v>
      </c>
      <c r="E36" s="1561">
        <f>[1]SA18!E43</f>
        <v>0</v>
      </c>
      <c r="F36" s="1560">
        <f>[2]SA20!$I$36</f>
        <v>3034000</v>
      </c>
      <c r="G36" s="1558">
        <f>[1]SA18!G43</f>
        <v>0</v>
      </c>
      <c r="H36" s="1561">
        <f>[1]SA18!H43</f>
        <v>0</v>
      </c>
      <c r="I36" s="1562">
        <f>[1]SA18!I43</f>
        <v>0</v>
      </c>
      <c r="J36" s="1558">
        <f>[1]SA18!J43</f>
        <v>0</v>
      </c>
      <c r="K36" s="1559">
        <f>[1]SA18!K43</f>
        <v>0</v>
      </c>
    </row>
    <row r="37" spans="1:15">
      <c r="A37" s="1688" t="str">
        <f>A32</f>
        <v>Conditions met - transferred to revenue</v>
      </c>
      <c r="B37" s="173"/>
      <c r="C37" s="1680">
        <f t="shared" ref="C37:K37" si="6">C35+C36-C38</f>
        <v>0</v>
      </c>
      <c r="D37" s="1681">
        <f t="shared" si="6"/>
        <v>0</v>
      </c>
      <c r="E37" s="1682">
        <f t="shared" si="6"/>
        <v>0</v>
      </c>
      <c r="F37" s="1683">
        <f t="shared" si="6"/>
        <v>3034000</v>
      </c>
      <c r="G37" s="1681">
        <f t="shared" si="6"/>
        <v>0</v>
      </c>
      <c r="H37" s="1684">
        <f t="shared" si="6"/>
        <v>0</v>
      </c>
      <c r="I37" s="1685">
        <f t="shared" si="6"/>
        <v>0</v>
      </c>
      <c r="J37" s="1681">
        <f t="shared" si="6"/>
        <v>0</v>
      </c>
      <c r="K37" s="1682">
        <f t="shared" si="6"/>
        <v>0</v>
      </c>
      <c r="O37" s="24"/>
    </row>
    <row r="38" spans="1:15">
      <c r="A38" s="1687" t="str">
        <f>A33</f>
        <v>Conditions still to be met - transferred to liabilities</v>
      </c>
      <c r="B38" s="173"/>
      <c r="C38" s="1674">
        <v>0</v>
      </c>
      <c r="D38" s="1674">
        <v>0</v>
      </c>
      <c r="E38" s="1675">
        <v>0</v>
      </c>
      <c r="F38" s="1676">
        <v>0</v>
      </c>
      <c r="G38" s="1674">
        <v>0</v>
      </c>
      <c r="H38" s="1675">
        <v>0</v>
      </c>
      <c r="I38" s="1677">
        <v>0</v>
      </c>
      <c r="J38" s="1674">
        <v>0</v>
      </c>
      <c r="K38" s="1678">
        <v>0</v>
      </c>
    </row>
    <row r="39" spans="1:15">
      <c r="A39" s="1654" t="s">
        <v>1129</v>
      </c>
      <c r="B39" s="173"/>
      <c r="C39" s="1689"/>
      <c r="D39" s="1689"/>
      <c r="E39" s="1690"/>
      <c r="F39" s="1691"/>
      <c r="G39" s="1692"/>
      <c r="H39" s="1693"/>
      <c r="I39" s="1694"/>
      <c r="J39" s="1692"/>
      <c r="K39" s="1695"/>
    </row>
    <row r="40" spans="1:15">
      <c r="A40" s="682" t="str">
        <f>A35</f>
        <v>Balance unspent at beginning of the year</v>
      </c>
      <c r="B40" s="173"/>
      <c r="C40" s="1674">
        <v>0</v>
      </c>
      <c r="D40" s="1674">
        <v>0</v>
      </c>
      <c r="E40" s="1675">
        <v>0</v>
      </c>
      <c r="F40" s="1676">
        <v>0</v>
      </c>
      <c r="G40" s="1674">
        <v>0</v>
      </c>
      <c r="H40" s="1675">
        <v>0</v>
      </c>
      <c r="I40" s="1677">
        <v>0</v>
      </c>
      <c r="J40" s="1674">
        <v>0</v>
      </c>
      <c r="K40" s="1678">
        <v>0</v>
      </c>
    </row>
    <row r="41" spans="1:15">
      <c r="A41" s="1687" t="str">
        <f>A36</f>
        <v>Current year receipts</v>
      </c>
      <c r="B41" s="173"/>
      <c r="C41" s="1674">
        <f>[1]SA18!C45</f>
        <v>0</v>
      </c>
      <c r="D41" s="1674">
        <f>[1]SA18!D45</f>
        <v>0</v>
      </c>
      <c r="E41" s="1675">
        <f>[1]SA18!E45</f>
        <v>0</v>
      </c>
      <c r="F41" s="1676">
        <f>[1]SA18!F45</f>
        <v>0</v>
      </c>
      <c r="G41" s="1674">
        <f>[1]SA18!G45</f>
        <v>0</v>
      </c>
      <c r="H41" s="1675">
        <f>[1]SA18!H45</f>
        <v>0</v>
      </c>
      <c r="I41" s="1677">
        <f>[1]SA18!I45</f>
        <v>0</v>
      </c>
      <c r="J41" s="1674">
        <f>[1]SA18!J45</f>
        <v>0</v>
      </c>
      <c r="K41" s="1678">
        <f>[1]SA18!K45</f>
        <v>0</v>
      </c>
    </row>
    <row r="42" spans="1:15">
      <c r="A42" s="1688" t="str">
        <f>A37</f>
        <v>Conditions met - transferred to revenue</v>
      </c>
      <c r="B42" s="173"/>
      <c r="C42" s="1680">
        <f t="shared" ref="C42:K42" si="7">C40+C41-C43</f>
        <v>0</v>
      </c>
      <c r="D42" s="1681">
        <f t="shared" si="7"/>
        <v>0</v>
      </c>
      <c r="E42" s="1682">
        <f t="shared" si="7"/>
        <v>0</v>
      </c>
      <c r="F42" s="1683">
        <f t="shared" si="7"/>
        <v>0</v>
      </c>
      <c r="G42" s="1681">
        <f t="shared" si="7"/>
        <v>0</v>
      </c>
      <c r="H42" s="1684">
        <f t="shared" si="7"/>
        <v>0</v>
      </c>
      <c r="I42" s="1685">
        <f t="shared" si="7"/>
        <v>0</v>
      </c>
      <c r="J42" s="1681">
        <f t="shared" si="7"/>
        <v>0</v>
      </c>
      <c r="K42" s="1682">
        <f t="shared" si="7"/>
        <v>0</v>
      </c>
    </row>
    <row r="43" spans="1:15">
      <c r="A43" s="1687" t="str">
        <f>A38</f>
        <v>Conditions still to be met - transferred to liabilities</v>
      </c>
      <c r="B43" s="173"/>
      <c r="C43" s="1674">
        <v>0</v>
      </c>
      <c r="D43" s="1674">
        <v>0</v>
      </c>
      <c r="E43" s="1675">
        <v>0</v>
      </c>
      <c r="F43" s="1676">
        <v>0</v>
      </c>
      <c r="G43" s="1674">
        <v>0</v>
      </c>
      <c r="H43" s="1675">
        <v>0</v>
      </c>
      <c r="I43" s="1677">
        <v>0</v>
      </c>
      <c r="J43" s="1674">
        <v>0</v>
      </c>
      <c r="K43" s="1678">
        <v>0</v>
      </c>
    </row>
    <row r="44" spans="1:15">
      <c r="A44" s="1654" t="s">
        <v>1131</v>
      </c>
      <c r="B44" s="173"/>
      <c r="C44" s="1689"/>
      <c r="D44" s="1689"/>
      <c r="E44" s="1690"/>
      <c r="F44" s="1691"/>
      <c r="G44" s="1692"/>
      <c r="H44" s="1693"/>
      <c r="I44" s="1694"/>
      <c r="J44" s="1692"/>
      <c r="K44" s="1695"/>
    </row>
    <row r="45" spans="1:15">
      <c r="A45" s="1687" t="str">
        <f>A35</f>
        <v>Balance unspent at beginning of the year</v>
      </c>
      <c r="B45" s="173"/>
      <c r="C45" s="1674">
        <v>0</v>
      </c>
      <c r="D45" s="1674">
        <v>0</v>
      </c>
      <c r="E45" s="1675">
        <v>0</v>
      </c>
      <c r="F45" s="1676">
        <v>0</v>
      </c>
      <c r="G45" s="1674">
        <v>0</v>
      </c>
      <c r="H45" s="1675">
        <v>0</v>
      </c>
      <c r="I45" s="1677">
        <v>0</v>
      </c>
      <c r="J45" s="1674">
        <v>0</v>
      </c>
      <c r="K45" s="1678">
        <v>0</v>
      </c>
    </row>
    <row r="46" spans="1:15">
      <c r="A46" s="1687" t="str">
        <f>A36</f>
        <v>Current year receipts</v>
      </c>
      <c r="B46" s="173"/>
      <c r="C46" s="1674">
        <f>[1]SA18!C48</f>
        <v>0</v>
      </c>
      <c r="D46" s="1674">
        <f>[1]SA18!D48</f>
        <v>0</v>
      </c>
      <c r="E46" s="1675">
        <f>[1]SA18!E48</f>
        <v>0</v>
      </c>
      <c r="F46" s="1676">
        <f>[1]SA18!F48</f>
        <v>0</v>
      </c>
      <c r="G46" s="1674">
        <f>[1]SA18!G48</f>
        <v>0</v>
      </c>
      <c r="H46" s="1675">
        <f>[1]SA18!H48</f>
        <v>0</v>
      </c>
      <c r="I46" s="1677">
        <f>[1]SA18!I48</f>
        <v>0</v>
      </c>
      <c r="J46" s="1674">
        <f>[1]SA18!J48</f>
        <v>0</v>
      </c>
      <c r="K46" s="1678">
        <f>[1]SA18!K48</f>
        <v>0</v>
      </c>
    </row>
    <row r="47" spans="1:15">
      <c r="A47" s="1688" t="str">
        <f>A37</f>
        <v>Conditions met - transferred to revenue</v>
      </c>
      <c r="B47" s="173"/>
      <c r="C47" s="1680">
        <f t="shared" ref="C47:K47" si="8">C45+C46-C48</f>
        <v>0</v>
      </c>
      <c r="D47" s="1681">
        <f t="shared" si="8"/>
        <v>0</v>
      </c>
      <c r="E47" s="1682">
        <f t="shared" si="8"/>
        <v>0</v>
      </c>
      <c r="F47" s="1683">
        <f t="shared" si="8"/>
        <v>0</v>
      </c>
      <c r="G47" s="1681">
        <f t="shared" si="8"/>
        <v>0</v>
      </c>
      <c r="H47" s="1684">
        <f t="shared" si="8"/>
        <v>0</v>
      </c>
      <c r="I47" s="1685">
        <f t="shared" si="8"/>
        <v>0</v>
      </c>
      <c r="J47" s="1681">
        <f t="shared" si="8"/>
        <v>0</v>
      </c>
      <c r="K47" s="1682">
        <f t="shared" si="8"/>
        <v>0</v>
      </c>
    </row>
    <row r="48" spans="1:15">
      <c r="A48" s="1687" t="str">
        <f>A38</f>
        <v>Conditions still to be met - transferred to liabilities</v>
      </c>
      <c r="B48" s="173"/>
      <c r="C48" s="1674">
        <v>0</v>
      </c>
      <c r="D48" s="1674">
        <v>0</v>
      </c>
      <c r="E48" s="1678">
        <v>0</v>
      </c>
      <c r="F48" s="1676">
        <v>0</v>
      </c>
      <c r="G48" s="1674">
        <v>0</v>
      </c>
      <c r="H48" s="1675">
        <v>0</v>
      </c>
      <c r="I48" s="1677">
        <v>0</v>
      </c>
      <c r="J48" s="1674">
        <v>0</v>
      </c>
      <c r="K48" s="1678">
        <v>0</v>
      </c>
    </row>
    <row r="49" spans="1:11">
      <c r="A49" s="615" t="s">
        <v>1164</v>
      </c>
      <c r="B49" s="1696"/>
      <c r="C49" s="1697">
        <f t="shared" ref="C49:K50" si="9">C32+C37+C42+C47</f>
        <v>0</v>
      </c>
      <c r="D49" s="1697">
        <f t="shared" si="9"/>
        <v>5973000</v>
      </c>
      <c r="E49" s="1698">
        <f t="shared" si="9"/>
        <v>0</v>
      </c>
      <c r="F49" s="1699">
        <f t="shared" si="9"/>
        <v>10923000</v>
      </c>
      <c r="G49" s="1697">
        <f t="shared" si="9"/>
        <v>0</v>
      </c>
      <c r="H49" s="1700">
        <f t="shared" si="9"/>
        <v>0</v>
      </c>
      <c r="I49" s="1701">
        <f t="shared" si="9"/>
        <v>0</v>
      </c>
      <c r="J49" s="1697">
        <f t="shared" si="9"/>
        <v>0</v>
      </c>
      <c r="K49" s="1698">
        <f t="shared" si="9"/>
        <v>0</v>
      </c>
    </row>
    <row r="50" spans="1:11">
      <c r="A50" s="615" t="s">
        <v>1165</v>
      </c>
      <c r="B50" s="1696">
        <v>2</v>
      </c>
      <c r="C50" s="1697">
        <f t="shared" si="9"/>
        <v>0</v>
      </c>
      <c r="D50" s="1697">
        <f t="shared" si="9"/>
        <v>0</v>
      </c>
      <c r="E50" s="1698">
        <f t="shared" si="9"/>
        <v>0</v>
      </c>
      <c r="F50" s="1699">
        <f t="shared" si="9"/>
        <v>0</v>
      </c>
      <c r="G50" s="1697">
        <f t="shared" si="9"/>
        <v>0</v>
      </c>
      <c r="H50" s="1700">
        <f t="shared" si="9"/>
        <v>0</v>
      </c>
      <c r="I50" s="1701">
        <f t="shared" si="9"/>
        <v>0</v>
      </c>
      <c r="J50" s="1697">
        <f t="shared" si="9"/>
        <v>0</v>
      </c>
      <c r="K50" s="1698">
        <f t="shared" si="9"/>
        <v>0</v>
      </c>
    </row>
    <row r="51" spans="1:11" ht="3.75" customHeight="1">
      <c r="A51" s="1702"/>
      <c r="B51" s="173"/>
      <c r="C51" s="1689"/>
      <c r="D51" s="1689"/>
      <c r="E51" s="1690"/>
      <c r="F51" s="1691"/>
      <c r="G51" s="1692"/>
      <c r="H51" s="1693"/>
      <c r="I51" s="1694"/>
      <c r="J51" s="1692"/>
      <c r="K51" s="1695"/>
    </row>
    <row r="52" spans="1:11">
      <c r="A52" s="1703" t="s">
        <v>1166</v>
      </c>
      <c r="B52" s="1704"/>
      <c r="C52" s="1705">
        <f t="shared" ref="C52:K53" si="10">C25+C49</f>
        <v>0</v>
      </c>
      <c r="D52" s="1705">
        <f t="shared" si="10"/>
        <v>17755173</v>
      </c>
      <c r="E52" s="1706">
        <f t="shared" si="10"/>
        <v>0</v>
      </c>
      <c r="F52" s="1707">
        <f t="shared" si="10"/>
        <v>27528000</v>
      </c>
      <c r="G52" s="1705">
        <f t="shared" si="10"/>
        <v>0</v>
      </c>
      <c r="H52" s="1708">
        <f t="shared" si="10"/>
        <v>0</v>
      </c>
      <c r="I52" s="1709">
        <f t="shared" si="10"/>
        <v>0</v>
      </c>
      <c r="J52" s="1705">
        <f t="shared" si="10"/>
        <v>0</v>
      </c>
      <c r="K52" s="1706">
        <f t="shared" si="10"/>
        <v>0</v>
      </c>
    </row>
    <row r="53" spans="1:11">
      <c r="A53" s="1580" t="s">
        <v>1167</v>
      </c>
      <c r="B53" s="671"/>
      <c r="C53" s="1582">
        <f>C26+C50</f>
        <v>0</v>
      </c>
      <c r="D53" s="1582">
        <f t="shared" si="10"/>
        <v>0</v>
      </c>
      <c r="E53" s="1583">
        <f t="shared" si="10"/>
        <v>0</v>
      </c>
      <c r="F53" s="1584">
        <f t="shared" si="10"/>
        <v>0</v>
      </c>
      <c r="G53" s="1582">
        <f t="shared" si="10"/>
        <v>0</v>
      </c>
      <c r="H53" s="1585">
        <f t="shared" si="10"/>
        <v>0</v>
      </c>
      <c r="I53" s="1586">
        <f t="shared" si="10"/>
        <v>0</v>
      </c>
      <c r="J53" s="1582">
        <f t="shared" si="10"/>
        <v>0</v>
      </c>
      <c r="K53" s="1583">
        <f t="shared" si="10"/>
        <v>0</v>
      </c>
    </row>
    <row r="54" spans="1:11" s="325" customFormat="1" hidden="1">
      <c r="A54" s="320" t="str">
        <f>head27a</f>
        <v>References</v>
      </c>
      <c r="B54" s="1710"/>
      <c r="C54" s="1550"/>
      <c r="D54" s="1550"/>
      <c r="E54" s="1550"/>
      <c r="F54" s="1550"/>
      <c r="G54" s="1550"/>
      <c r="H54" s="1550"/>
      <c r="I54" s="1550"/>
      <c r="J54" s="1550"/>
      <c r="K54" s="1550"/>
    </row>
    <row r="55" spans="1:11" s="325" customFormat="1" hidden="1">
      <c r="A55" s="2195" t="s">
        <v>1168</v>
      </c>
      <c r="B55" s="2195"/>
      <c r="C55" s="2195"/>
      <c r="D55" s="2195"/>
      <c r="E55" s="2195"/>
      <c r="F55" s="2195"/>
      <c r="G55" s="2195"/>
      <c r="H55" s="2195"/>
      <c r="I55" s="2195"/>
      <c r="J55" s="2195"/>
      <c r="K55" s="2195"/>
    </row>
    <row r="56" spans="1:11" s="325" customFormat="1" hidden="1">
      <c r="A56" s="2195" t="s">
        <v>1169</v>
      </c>
      <c r="B56" s="2195"/>
      <c r="C56" s="2195"/>
      <c r="D56" s="2195"/>
      <c r="E56" s="2195"/>
      <c r="F56" s="2195"/>
      <c r="G56" s="2195"/>
      <c r="H56" s="2195"/>
      <c r="I56" s="2195"/>
      <c r="J56" s="2195"/>
      <c r="K56" s="2195"/>
    </row>
    <row r="57" spans="1:11" s="325" customFormat="1" hidden="1">
      <c r="A57" s="2195" t="s">
        <v>1170</v>
      </c>
      <c r="B57" s="2195"/>
      <c r="C57" s="2195"/>
      <c r="D57" s="2195"/>
      <c r="E57" s="2195"/>
      <c r="F57" s="2195"/>
      <c r="G57" s="2195"/>
      <c r="H57" s="2195"/>
      <c r="I57" s="2195"/>
      <c r="J57" s="2195"/>
      <c r="K57" s="2195"/>
    </row>
    <row r="58" spans="1:11" hidden="1">
      <c r="A58" s="1711"/>
      <c r="B58" s="1711"/>
      <c r="C58" s="1711"/>
      <c r="D58" s="1711"/>
      <c r="E58" s="1711"/>
      <c r="F58" s="1711"/>
      <c r="G58" s="1711"/>
      <c r="H58" s="1711"/>
      <c r="I58" s="1711"/>
      <c r="J58" s="1711"/>
      <c r="K58" s="1711"/>
    </row>
    <row r="59" spans="1:11" hidden="1">
      <c r="A59" s="856" t="s">
        <v>1171</v>
      </c>
      <c r="C59" s="250">
        <f>C25-'[1]A4-FinPerf RE'!C19</f>
        <v>-7437817</v>
      </c>
      <c r="D59" s="250">
        <f>D25-'[1]A4-FinPerf RE'!D19</f>
        <v>-23908602.583800003</v>
      </c>
      <c r="E59" s="250">
        <f>E25-'[1]A4-FinPerf RE'!E19</f>
        <v>-26974491.153999999</v>
      </c>
      <c r="F59" s="250">
        <f>F25-'[1]A4-FinPerf RE'!F19</f>
        <v>0</v>
      </c>
      <c r="G59" s="250">
        <f>G25-'[1]A4-FinPerf RE'!G19</f>
        <v>-16625000</v>
      </c>
      <c r="H59" s="250">
        <f>H25-'[1]A4-FinPerf RE'!H19</f>
        <v>-18044873</v>
      </c>
      <c r="I59" s="250">
        <f>I25-'[1]A4-FinPerf RE'!J19</f>
        <v>-18061000</v>
      </c>
      <c r="J59" s="250">
        <f>J25-'[1]A4-FinPerf RE'!K19</f>
        <v>-20334000</v>
      </c>
      <c r="K59" s="250">
        <f>K25-'[1]A4-FinPerf RE'!L19</f>
        <v>-37542000</v>
      </c>
    </row>
    <row r="60" spans="1:11" hidden="1">
      <c r="A60" s="856" t="s">
        <v>1172</v>
      </c>
      <c r="C60" s="250">
        <f>C49-'[1]A5-Capex'!C70</f>
        <v>0</v>
      </c>
      <c r="D60" s="250">
        <f>D49-'[1]A5-Capex'!D70</f>
        <v>5973000</v>
      </c>
      <c r="E60" s="250">
        <f>E49-'[1]A5-Capex'!E70</f>
        <v>0</v>
      </c>
      <c r="F60" s="250">
        <f>F49-'[1]A5-Capex'!F70</f>
        <v>10923000</v>
      </c>
      <c r="G60" s="250">
        <f>G49-'[1]A5-Capex'!G70</f>
        <v>0</v>
      </c>
      <c r="H60" s="250">
        <f>H49-'[1]A5-Capex'!H70</f>
        <v>0</v>
      </c>
      <c r="I60" s="250">
        <f>I49-'[1]A5-Capex'!J70</f>
        <v>-9488000</v>
      </c>
      <c r="J60" s="250">
        <f>J49-'[1]A5-Capex'!K70</f>
        <v>-11537000</v>
      </c>
      <c r="K60" s="250">
        <f>K49-'[1]A5-Capex'!L70</f>
        <v>-12171000</v>
      </c>
    </row>
    <row r="61" spans="1:11" hidden="1"/>
    <row r="62" spans="1:11" hidden="1"/>
    <row r="63" spans="1:11" hidden="1"/>
    <row r="64" spans="1: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sheetData>
  <mergeCells count="5">
    <mergeCell ref="F2:H2"/>
    <mergeCell ref="I2:K2"/>
    <mergeCell ref="A55:K55"/>
    <mergeCell ref="A56:K56"/>
    <mergeCell ref="A57:K57"/>
  </mergeCell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O46"/>
  <sheetViews>
    <sheetView topLeftCell="A23" workbookViewId="0">
      <selection activeCell="D56" sqref="D56"/>
    </sheetView>
  </sheetViews>
  <sheetFormatPr defaultRowHeight="12.75"/>
  <cols>
    <col min="1" max="1" width="34.5703125" style="2" customWidth="1"/>
    <col min="2" max="2" width="0" style="249" hidden="1" customWidth="1"/>
    <col min="3" max="16384" width="9.140625" style="2"/>
  </cols>
  <sheetData>
    <row r="1" spans="1:11" ht="13.5">
      <c r="A1" s="166" t="s">
        <v>1173</v>
      </c>
      <c r="B1" s="166"/>
      <c r="C1" s="166"/>
      <c r="D1" s="166"/>
      <c r="E1" s="166"/>
      <c r="F1" s="166"/>
      <c r="G1" s="166"/>
      <c r="H1" s="166"/>
      <c r="I1" s="166"/>
      <c r="J1" s="166"/>
      <c r="K1" s="166"/>
    </row>
    <row r="2" spans="1:11">
      <c r="A2" s="1712" t="s">
        <v>1</v>
      </c>
      <c r="B2" s="1713" t="s">
        <v>72</v>
      </c>
      <c r="C2" s="5" t="s">
        <v>2</v>
      </c>
      <c r="D2" s="1625" t="s">
        <v>3</v>
      </c>
      <c r="E2" s="6" t="s">
        <v>4</v>
      </c>
      <c r="F2" s="2176" t="s">
        <v>5</v>
      </c>
      <c r="G2" s="2177"/>
      <c r="H2" s="2181"/>
      <c r="I2" s="2178" t="s">
        <v>6</v>
      </c>
      <c r="J2" s="2179"/>
      <c r="K2" s="2180"/>
    </row>
    <row r="3" spans="1:11" ht="25.5">
      <c r="A3" s="170" t="s">
        <v>73</v>
      </c>
      <c r="B3" s="1714"/>
      <c r="C3" s="9" t="s">
        <v>8</v>
      </c>
      <c r="D3" s="1626" t="s">
        <v>8</v>
      </c>
      <c r="E3" s="10" t="s">
        <v>8</v>
      </c>
      <c r="F3" s="8" t="s">
        <v>9</v>
      </c>
      <c r="G3" s="9" t="s">
        <v>10</v>
      </c>
      <c r="H3" s="10" t="s">
        <v>11</v>
      </c>
      <c r="I3" s="8" t="s">
        <v>13</v>
      </c>
      <c r="J3" s="9" t="s">
        <v>14</v>
      </c>
      <c r="K3" s="10" t="s">
        <v>15</v>
      </c>
    </row>
    <row r="4" spans="1:11">
      <c r="A4" s="172" t="s">
        <v>1174</v>
      </c>
      <c r="B4" s="1715"/>
      <c r="C4" s="110"/>
      <c r="D4" s="110"/>
      <c r="E4" s="111"/>
      <c r="F4" s="112"/>
      <c r="G4" s="110"/>
      <c r="H4" s="440"/>
      <c r="I4" s="113"/>
      <c r="J4" s="110"/>
      <c r="K4" s="111"/>
    </row>
    <row r="5" spans="1:11">
      <c r="A5" s="1716" t="s">
        <v>796</v>
      </c>
      <c r="B5" s="1715">
        <v>1</v>
      </c>
      <c r="C5" s="195">
        <v>0</v>
      </c>
      <c r="D5" s="195">
        <v>0</v>
      </c>
      <c r="E5" s="387">
        <v>0</v>
      </c>
      <c r="F5" s="388">
        <v>0</v>
      </c>
      <c r="G5" s="195">
        <v>0</v>
      </c>
      <c r="H5" s="198">
        <v>0</v>
      </c>
      <c r="I5" s="389">
        <v>0</v>
      </c>
      <c r="J5" s="195">
        <v>0</v>
      </c>
      <c r="K5" s="387">
        <v>0</v>
      </c>
    </row>
    <row r="6" spans="1:11">
      <c r="A6" s="1717"/>
      <c r="B6" s="1715"/>
      <c r="C6" s="195"/>
      <c r="D6" s="195"/>
      <c r="E6" s="387"/>
      <c r="F6" s="388"/>
      <c r="G6" s="195"/>
      <c r="H6" s="198"/>
      <c r="I6" s="389"/>
      <c r="J6" s="195"/>
      <c r="K6" s="387"/>
    </row>
    <row r="7" spans="1:11">
      <c r="A7" s="1717"/>
      <c r="B7" s="1715"/>
      <c r="C7" s="195"/>
      <c r="D7" s="195"/>
      <c r="E7" s="387"/>
      <c r="F7" s="388"/>
      <c r="G7" s="195"/>
      <c r="H7" s="198"/>
      <c r="I7" s="389"/>
      <c r="J7" s="195"/>
      <c r="K7" s="387"/>
    </row>
    <row r="8" spans="1:11">
      <c r="A8" s="615" t="s">
        <v>1175</v>
      </c>
      <c r="B8" s="1718"/>
      <c r="C8" s="586">
        <v>0</v>
      </c>
      <c r="D8" s="586">
        <v>0</v>
      </c>
      <c r="E8" s="587">
        <v>0</v>
      </c>
      <c r="F8" s="588">
        <v>0</v>
      </c>
      <c r="G8" s="586">
        <v>0</v>
      </c>
      <c r="H8" s="1719">
        <v>0</v>
      </c>
      <c r="I8" s="593">
        <v>0</v>
      </c>
      <c r="J8" s="586">
        <v>0</v>
      </c>
      <c r="K8" s="587">
        <v>0</v>
      </c>
    </row>
    <row r="9" spans="1:11">
      <c r="A9" s="453"/>
      <c r="B9" s="1715"/>
      <c r="C9" s="110"/>
      <c r="D9" s="110"/>
      <c r="E9" s="111"/>
      <c r="F9" s="112"/>
      <c r="G9" s="110"/>
      <c r="H9" s="440"/>
      <c r="I9" s="113"/>
      <c r="J9" s="110"/>
      <c r="K9" s="111"/>
    </row>
    <row r="10" spans="1:11">
      <c r="A10" s="1720" t="s">
        <v>1176</v>
      </c>
      <c r="B10" s="1721"/>
      <c r="C10" s="19"/>
      <c r="D10" s="19"/>
      <c r="E10" s="583"/>
      <c r="F10" s="594"/>
      <c r="G10" s="19"/>
      <c r="H10" s="22"/>
      <c r="I10" s="23"/>
      <c r="J10" s="19"/>
      <c r="K10" s="583"/>
    </row>
    <row r="11" spans="1:11">
      <c r="A11" s="1716" t="s">
        <v>796</v>
      </c>
      <c r="B11" s="1721">
        <v>2</v>
      </c>
      <c r="C11" s="195">
        <v>0</v>
      </c>
      <c r="D11" s="195">
        <v>0</v>
      </c>
      <c r="E11" s="387">
        <v>0</v>
      </c>
      <c r="F11" s="388">
        <v>0</v>
      </c>
      <c r="G11" s="195">
        <v>0</v>
      </c>
      <c r="H11" s="198">
        <v>0</v>
      </c>
      <c r="I11" s="389">
        <v>0</v>
      </c>
      <c r="J11" s="195">
        <v>0</v>
      </c>
      <c r="K11" s="387">
        <v>0</v>
      </c>
    </row>
    <row r="12" spans="1:11">
      <c r="A12" s="1600"/>
      <c r="B12" s="1721"/>
      <c r="C12" s="195"/>
      <c r="D12" s="195"/>
      <c r="E12" s="387"/>
      <c r="F12" s="388"/>
      <c r="G12" s="195"/>
      <c r="H12" s="198"/>
      <c r="I12" s="389"/>
      <c r="J12" s="195"/>
      <c r="K12" s="387"/>
    </row>
    <row r="13" spans="1:11">
      <c r="A13" s="1600"/>
      <c r="B13" s="1721"/>
      <c r="C13" s="195"/>
      <c r="D13" s="195"/>
      <c r="E13" s="387"/>
      <c r="F13" s="388"/>
      <c r="G13" s="195"/>
      <c r="H13" s="198"/>
      <c r="I13" s="389"/>
      <c r="J13" s="195"/>
      <c r="K13" s="387"/>
    </row>
    <row r="14" spans="1:11">
      <c r="A14" s="1722" t="s">
        <v>1177</v>
      </c>
      <c r="B14" s="1723"/>
      <c r="C14" s="599">
        <v>0</v>
      </c>
      <c r="D14" s="599">
        <v>0</v>
      </c>
      <c r="E14" s="600">
        <v>0</v>
      </c>
      <c r="F14" s="601">
        <v>0</v>
      </c>
      <c r="G14" s="599">
        <v>0</v>
      </c>
      <c r="H14" s="1724">
        <v>0</v>
      </c>
      <c r="I14" s="589">
        <v>0</v>
      </c>
      <c r="J14" s="599">
        <v>0</v>
      </c>
      <c r="K14" s="600">
        <v>0</v>
      </c>
    </row>
    <row r="15" spans="1:11">
      <c r="A15" s="1482"/>
      <c r="B15" s="1721"/>
      <c r="C15" s="660"/>
      <c r="D15" s="660"/>
      <c r="E15" s="603"/>
      <c r="F15" s="661"/>
      <c r="G15" s="660"/>
      <c r="H15" s="1448"/>
      <c r="I15" s="662"/>
      <c r="J15" s="660"/>
      <c r="K15" s="603"/>
    </row>
    <row r="16" spans="1:11">
      <c r="A16" s="1720" t="s">
        <v>1178</v>
      </c>
      <c r="B16" s="1721"/>
      <c r="C16" s="19"/>
      <c r="D16" s="19"/>
      <c r="E16" s="583"/>
      <c r="F16" s="594"/>
      <c r="G16" s="19"/>
      <c r="H16" s="22"/>
      <c r="I16" s="23"/>
      <c r="J16" s="19"/>
      <c r="K16" s="583"/>
    </row>
    <row r="17" spans="1:11">
      <c r="A17" s="1716" t="s">
        <v>796</v>
      </c>
      <c r="B17" s="1721">
        <v>3</v>
      </c>
      <c r="C17" s="195">
        <v>0</v>
      </c>
      <c r="D17" s="195">
        <v>0</v>
      </c>
      <c r="E17" s="387">
        <v>0</v>
      </c>
      <c r="F17" s="388">
        <v>0</v>
      </c>
      <c r="G17" s="195">
        <v>0</v>
      </c>
      <c r="H17" s="198">
        <v>0</v>
      </c>
      <c r="I17" s="389">
        <v>0</v>
      </c>
      <c r="J17" s="195">
        <v>0</v>
      </c>
      <c r="K17" s="387">
        <v>0</v>
      </c>
    </row>
    <row r="18" spans="1:11">
      <c r="A18" s="1600"/>
      <c r="B18" s="1721"/>
      <c r="C18" s="195"/>
      <c r="D18" s="195"/>
      <c r="E18" s="387"/>
      <c r="F18" s="388"/>
      <c r="G18" s="195"/>
      <c r="H18" s="198"/>
      <c r="I18" s="389"/>
      <c r="J18" s="195"/>
      <c r="K18" s="387"/>
    </row>
    <row r="19" spans="1:11">
      <c r="A19" s="1600"/>
      <c r="B19" s="1721"/>
      <c r="C19" s="195"/>
      <c r="D19" s="195"/>
      <c r="E19" s="387"/>
      <c r="F19" s="388"/>
      <c r="G19" s="195"/>
      <c r="H19" s="198"/>
      <c r="I19" s="389"/>
      <c r="J19" s="195"/>
      <c r="K19" s="387"/>
    </row>
    <row r="20" spans="1:11">
      <c r="A20" s="1722" t="s">
        <v>1179</v>
      </c>
      <c r="B20" s="1723"/>
      <c r="C20" s="599">
        <v>0</v>
      </c>
      <c r="D20" s="599">
        <v>0</v>
      </c>
      <c r="E20" s="600">
        <v>0</v>
      </c>
      <c r="F20" s="601">
        <v>0</v>
      </c>
      <c r="G20" s="599">
        <v>0</v>
      </c>
      <c r="H20" s="1724">
        <v>0</v>
      </c>
      <c r="I20" s="589">
        <v>0</v>
      </c>
      <c r="J20" s="599">
        <v>0</v>
      </c>
      <c r="K20" s="600">
        <v>0</v>
      </c>
    </row>
    <row r="21" spans="1:11">
      <c r="A21" s="1725"/>
      <c r="B21" s="1721"/>
      <c r="C21" s="19"/>
      <c r="D21" s="19"/>
      <c r="E21" s="583"/>
      <c r="F21" s="594"/>
      <c r="G21" s="19"/>
      <c r="H21" s="22"/>
      <c r="I21" s="23"/>
      <c r="J21" s="19"/>
      <c r="K21" s="583"/>
    </row>
    <row r="22" spans="1:11">
      <c r="A22" s="1720" t="s">
        <v>1180</v>
      </c>
      <c r="B22" s="1721"/>
      <c r="C22" s="19"/>
      <c r="D22" s="19"/>
      <c r="E22" s="583"/>
      <c r="F22" s="594"/>
      <c r="G22" s="19"/>
      <c r="H22" s="22"/>
      <c r="I22" s="23"/>
      <c r="J22" s="19"/>
      <c r="K22" s="583"/>
    </row>
    <row r="23" spans="1:11">
      <c r="A23" s="1716" t="s">
        <v>796</v>
      </c>
      <c r="B23" s="1721">
        <v>4</v>
      </c>
      <c r="C23" s="195">
        <v>0</v>
      </c>
      <c r="D23" s="195">
        <v>0</v>
      </c>
      <c r="E23" s="387">
        <v>0</v>
      </c>
      <c r="F23" s="388">
        <v>0</v>
      </c>
      <c r="G23" s="195">
        <v>0</v>
      </c>
      <c r="H23" s="198">
        <v>0</v>
      </c>
      <c r="I23" s="389">
        <v>0</v>
      </c>
      <c r="J23" s="195">
        <v>0</v>
      </c>
      <c r="K23" s="387">
        <v>0</v>
      </c>
    </row>
    <row r="24" spans="1:11">
      <c r="A24" s="1600"/>
      <c r="B24" s="1721"/>
      <c r="C24" s="195"/>
      <c r="D24" s="195"/>
      <c r="E24" s="387"/>
      <c r="F24" s="388"/>
      <c r="G24" s="195"/>
      <c r="H24" s="198"/>
      <c r="I24" s="389"/>
      <c r="J24" s="195"/>
      <c r="K24" s="387"/>
    </row>
    <row r="25" spans="1:11">
      <c r="A25" s="1600"/>
      <c r="B25" s="1721"/>
      <c r="C25" s="195"/>
      <c r="D25" s="195"/>
      <c r="E25" s="387"/>
      <c r="F25" s="388"/>
      <c r="G25" s="195"/>
      <c r="H25" s="198"/>
      <c r="I25" s="389"/>
      <c r="J25" s="195"/>
      <c r="K25" s="387"/>
    </row>
    <row r="26" spans="1:11" ht="25.5">
      <c r="A26" s="1726" t="s">
        <v>1181</v>
      </c>
      <c r="B26" s="1723"/>
      <c r="C26" s="599">
        <v>0</v>
      </c>
      <c r="D26" s="599">
        <v>0</v>
      </c>
      <c r="E26" s="600">
        <v>0</v>
      </c>
      <c r="F26" s="601">
        <v>0</v>
      </c>
      <c r="G26" s="599">
        <v>0</v>
      </c>
      <c r="H26" s="1724">
        <v>0</v>
      </c>
      <c r="I26" s="589">
        <v>0</v>
      </c>
      <c r="J26" s="599">
        <v>0</v>
      </c>
      <c r="K26" s="600">
        <v>0</v>
      </c>
    </row>
    <row r="27" spans="1:11">
      <c r="A27" s="1725"/>
      <c r="B27" s="1721"/>
      <c r="C27" s="19"/>
      <c r="D27" s="19"/>
      <c r="E27" s="583"/>
      <c r="F27" s="594"/>
      <c r="G27" s="19"/>
      <c r="H27" s="22"/>
      <c r="I27" s="23"/>
      <c r="J27" s="19"/>
      <c r="K27" s="583"/>
    </row>
    <row r="28" spans="1:11">
      <c r="A28" s="1727" t="s">
        <v>1182</v>
      </c>
      <c r="B28" s="1728">
        <v>5</v>
      </c>
      <c r="C28" s="413">
        <v>0</v>
      </c>
      <c r="D28" s="413">
        <v>0</v>
      </c>
      <c r="E28" s="474">
        <v>0</v>
      </c>
      <c r="F28" s="475">
        <v>0</v>
      </c>
      <c r="G28" s="413">
        <v>0</v>
      </c>
      <c r="H28" s="1729">
        <v>0</v>
      </c>
      <c r="I28" s="532">
        <v>0</v>
      </c>
      <c r="J28" s="413">
        <v>0</v>
      </c>
      <c r="K28" s="474">
        <v>0</v>
      </c>
    </row>
    <row r="29" spans="1:11" hidden="1">
      <c r="A29" s="855" t="s">
        <v>98</v>
      </c>
      <c r="B29" s="242"/>
      <c r="C29" s="244"/>
      <c r="D29" s="244"/>
      <c r="E29" s="244"/>
      <c r="F29" s="244"/>
      <c r="G29" s="244"/>
      <c r="H29" s="244"/>
      <c r="I29" s="244"/>
      <c r="J29" s="244"/>
      <c r="K29" s="244"/>
    </row>
    <row r="30" spans="1:11" hidden="1">
      <c r="A30" s="1730" t="s">
        <v>1183</v>
      </c>
    </row>
    <row r="31" spans="1:11" hidden="1">
      <c r="A31" s="1730" t="s">
        <v>1184</v>
      </c>
    </row>
    <row r="32" spans="1:11" hidden="1">
      <c r="A32" s="1730" t="s">
        <v>1185</v>
      </c>
    </row>
    <row r="33" spans="1:15" hidden="1">
      <c r="A33" s="1730" t="s">
        <v>1186</v>
      </c>
    </row>
    <row r="34" spans="1:15" hidden="1">
      <c r="A34" s="1730" t="s">
        <v>1187</v>
      </c>
    </row>
    <row r="35" spans="1:15" hidden="1"/>
    <row r="36" spans="1:15" hidden="1"/>
    <row r="37" spans="1:15" hidden="1">
      <c r="O37" s="24"/>
    </row>
    <row r="38" spans="1:15" hidden="1"/>
    <row r="39" spans="1:15" hidden="1"/>
    <row r="40" spans="1:15" hidden="1"/>
    <row r="41" spans="1:15" hidden="1"/>
    <row r="42" spans="1:15" hidden="1"/>
    <row r="43" spans="1:15" hidden="1"/>
    <row r="44" spans="1:15" hidden="1"/>
    <row r="45" spans="1:15" hidden="1"/>
    <row r="46" spans="1:15" hidden="1"/>
  </sheetData>
  <mergeCells count="2">
    <mergeCell ref="F2:H2"/>
    <mergeCell ref="I2:K2"/>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O180"/>
  <sheetViews>
    <sheetView topLeftCell="A137" workbookViewId="0">
      <selection activeCell="E152" sqref="E152"/>
    </sheetView>
  </sheetViews>
  <sheetFormatPr defaultRowHeight="12.75"/>
  <cols>
    <col min="1" max="1" width="30.85546875" style="2" customWidth="1"/>
    <col min="2" max="2" width="0" style="249" hidden="1" customWidth="1"/>
    <col min="3" max="16384" width="9.140625" style="2"/>
  </cols>
  <sheetData>
    <row r="1" spans="1:12" ht="13.5">
      <c r="A1" s="166" t="s">
        <v>1188</v>
      </c>
      <c r="B1" s="166"/>
      <c r="C1" s="166"/>
      <c r="D1" s="166"/>
      <c r="E1" s="166"/>
      <c r="F1" s="166"/>
      <c r="G1" s="166"/>
      <c r="H1" s="166"/>
      <c r="I1" s="166"/>
      <c r="J1" s="166"/>
      <c r="K1" s="166"/>
    </row>
    <row r="2" spans="1:12" ht="25.5">
      <c r="A2" s="1624" t="s">
        <v>1189</v>
      </c>
      <c r="B2" s="169" t="s">
        <v>72</v>
      </c>
      <c r="C2" s="5" t="s">
        <v>2</v>
      </c>
      <c r="D2" s="1625" t="s">
        <v>3</v>
      </c>
      <c r="E2" s="6" t="s">
        <v>4</v>
      </c>
      <c r="F2" s="2176" t="s">
        <v>5</v>
      </c>
      <c r="G2" s="2177"/>
      <c r="H2" s="2181"/>
      <c r="I2" s="2179" t="s">
        <v>6</v>
      </c>
      <c r="J2" s="2179"/>
      <c r="K2" s="2180"/>
    </row>
    <row r="3" spans="1:12" ht="25.5">
      <c r="A3" s="170" t="s">
        <v>73</v>
      </c>
      <c r="B3" s="581"/>
      <c r="C3" s="9" t="s">
        <v>8</v>
      </c>
      <c r="D3" s="1626" t="s">
        <v>8</v>
      </c>
      <c r="E3" s="10" t="s">
        <v>8</v>
      </c>
      <c r="F3" s="8" t="s">
        <v>9</v>
      </c>
      <c r="G3" s="9" t="s">
        <v>10</v>
      </c>
      <c r="H3" s="10" t="s">
        <v>11</v>
      </c>
      <c r="I3" s="11" t="s">
        <v>13</v>
      </c>
      <c r="J3" s="9" t="s">
        <v>14</v>
      </c>
      <c r="K3" s="10" t="s">
        <v>15</v>
      </c>
    </row>
    <row r="4" spans="1:12">
      <c r="A4" s="172"/>
      <c r="B4" s="173">
        <v>1</v>
      </c>
      <c r="C4" s="173" t="s">
        <v>1190</v>
      </c>
      <c r="D4" s="173" t="s">
        <v>1191</v>
      </c>
      <c r="E4" s="1731" t="s">
        <v>1192</v>
      </c>
      <c r="F4" s="1732" t="s">
        <v>1193</v>
      </c>
      <c r="G4" s="173" t="s">
        <v>219</v>
      </c>
      <c r="H4" s="1731" t="s">
        <v>1194</v>
      </c>
      <c r="I4" s="1488" t="s">
        <v>1195</v>
      </c>
      <c r="J4" s="173" t="s">
        <v>1196</v>
      </c>
      <c r="K4" s="1731" t="s">
        <v>200</v>
      </c>
    </row>
    <row r="5" spans="1:12">
      <c r="A5" s="172" t="s">
        <v>1197</v>
      </c>
      <c r="B5" s="173"/>
      <c r="C5" s="110"/>
      <c r="D5" s="110"/>
      <c r="E5" s="111"/>
      <c r="F5" s="112"/>
      <c r="G5" s="110"/>
      <c r="H5" s="111"/>
      <c r="I5" s="113"/>
      <c r="J5" s="110"/>
      <c r="K5" s="111"/>
    </row>
    <row r="6" spans="1:12">
      <c r="A6" s="433" t="s">
        <v>1198</v>
      </c>
      <c r="B6" s="173"/>
      <c r="C6" s="195">
        <v>0</v>
      </c>
      <c r="D6" s="195">
        <v>912269</v>
      </c>
      <c r="E6" s="387">
        <v>0</v>
      </c>
      <c r="F6" s="388">
        <v>0</v>
      </c>
      <c r="G6" s="195">
        <v>0</v>
      </c>
      <c r="H6" s="387">
        <v>0</v>
      </c>
      <c r="I6" s="389">
        <v>937724.8</v>
      </c>
      <c r="J6" s="195">
        <v>0</v>
      </c>
      <c r="K6" s="387">
        <v>0</v>
      </c>
    </row>
    <row r="7" spans="1:12">
      <c r="A7" s="433" t="s">
        <v>1199</v>
      </c>
      <c r="B7" s="173"/>
      <c r="C7" s="195">
        <v>0</v>
      </c>
      <c r="D7" s="195">
        <v>160988</v>
      </c>
      <c r="E7" s="387">
        <v>0</v>
      </c>
      <c r="F7" s="388">
        <v>0</v>
      </c>
      <c r="G7" s="195">
        <v>0</v>
      </c>
      <c r="H7" s="387">
        <v>0</v>
      </c>
      <c r="I7" s="389">
        <v>157376</v>
      </c>
      <c r="J7" s="195">
        <v>0</v>
      </c>
      <c r="K7" s="387">
        <v>0</v>
      </c>
    </row>
    <row r="8" spans="1:12">
      <c r="A8" s="433" t="s">
        <v>1200</v>
      </c>
      <c r="B8" s="173"/>
      <c r="C8" s="195">
        <v>0</v>
      </c>
      <c r="D8" s="195">
        <v>0</v>
      </c>
      <c r="E8" s="387">
        <v>0</v>
      </c>
      <c r="F8" s="388">
        <v>0</v>
      </c>
      <c r="G8" s="195">
        <v>0</v>
      </c>
      <c r="H8" s="387">
        <v>0</v>
      </c>
      <c r="I8" s="389">
        <v>0</v>
      </c>
      <c r="J8" s="195">
        <v>0</v>
      </c>
      <c r="K8" s="387">
        <v>0</v>
      </c>
    </row>
    <row r="9" spans="1:12">
      <c r="A9" s="433" t="s">
        <v>1201</v>
      </c>
      <c r="B9" s="173"/>
      <c r="C9" s="195">
        <v>0</v>
      </c>
      <c r="D9" s="195">
        <v>0</v>
      </c>
      <c r="E9" s="387">
        <v>0</v>
      </c>
      <c r="F9" s="388">
        <v>0</v>
      </c>
      <c r="G9" s="195">
        <v>0</v>
      </c>
      <c r="H9" s="387">
        <v>0</v>
      </c>
      <c r="I9" s="389">
        <v>317420.53999999998</v>
      </c>
      <c r="J9" s="195">
        <v>0</v>
      </c>
      <c r="K9" s="387">
        <v>0</v>
      </c>
      <c r="L9" s="24"/>
    </row>
    <row r="10" spans="1:12">
      <c r="A10" s="433" t="s">
        <v>1202</v>
      </c>
      <c r="B10" s="173"/>
      <c r="C10" s="195">
        <v>0</v>
      </c>
      <c r="D10" s="195">
        <v>357752</v>
      </c>
      <c r="E10" s="387">
        <v>0</v>
      </c>
      <c r="F10" s="388">
        <v>0</v>
      </c>
      <c r="G10" s="195">
        <v>0</v>
      </c>
      <c r="H10" s="387">
        <v>0</v>
      </c>
      <c r="I10" s="389">
        <v>15408</v>
      </c>
      <c r="J10" s="195">
        <v>0</v>
      </c>
      <c r="K10" s="387">
        <v>0</v>
      </c>
      <c r="L10" s="24"/>
    </row>
    <row r="11" spans="1:12">
      <c r="A11" s="433" t="s">
        <v>1203</v>
      </c>
      <c r="B11" s="173"/>
      <c r="C11" s="195">
        <v>0</v>
      </c>
      <c r="D11" s="195">
        <v>81553</v>
      </c>
      <c r="E11" s="387">
        <v>0</v>
      </c>
      <c r="F11" s="388">
        <v>0</v>
      </c>
      <c r="G11" s="195">
        <v>0</v>
      </c>
      <c r="H11" s="387">
        <v>0</v>
      </c>
      <c r="I11" s="389">
        <v>0</v>
      </c>
      <c r="J11" s="195">
        <v>0</v>
      </c>
      <c r="K11" s="387">
        <v>0</v>
      </c>
      <c r="L11" s="24"/>
    </row>
    <row r="12" spans="1:12">
      <c r="A12" s="493" t="s">
        <v>1204</v>
      </c>
      <c r="B12" s="173"/>
      <c r="C12" s="195">
        <v>0</v>
      </c>
      <c r="D12" s="195">
        <v>0</v>
      </c>
      <c r="E12" s="387">
        <v>0</v>
      </c>
      <c r="F12" s="388">
        <v>0</v>
      </c>
      <c r="G12" s="195">
        <v>0</v>
      </c>
      <c r="H12" s="387">
        <v>0</v>
      </c>
      <c r="I12" s="389">
        <v>0</v>
      </c>
      <c r="J12" s="195">
        <v>0</v>
      </c>
      <c r="K12" s="387">
        <v>0</v>
      </c>
      <c r="L12" s="24"/>
    </row>
    <row r="13" spans="1:12">
      <c r="A13" s="493" t="s">
        <v>1205</v>
      </c>
      <c r="B13" s="173"/>
      <c r="C13" s="195">
        <v>0</v>
      </c>
      <c r="D13" s="195">
        <v>70445</v>
      </c>
      <c r="E13" s="387">
        <v>0</v>
      </c>
      <c r="F13" s="388">
        <v>0</v>
      </c>
      <c r="G13" s="195">
        <v>0</v>
      </c>
      <c r="H13" s="387">
        <v>0</v>
      </c>
      <c r="I13" s="389">
        <v>0</v>
      </c>
      <c r="J13" s="195">
        <v>0</v>
      </c>
      <c r="K13" s="387">
        <v>0</v>
      </c>
      <c r="L13" s="24"/>
    </row>
    <row r="14" spans="1:12">
      <c r="A14" s="456" t="s">
        <v>1206</v>
      </c>
      <c r="B14" s="173"/>
      <c r="C14" s="217">
        <v>0</v>
      </c>
      <c r="D14" s="403">
        <v>1583007</v>
      </c>
      <c r="E14" s="404">
        <v>0</v>
      </c>
      <c r="F14" s="405">
        <v>0</v>
      </c>
      <c r="G14" s="403">
        <v>0</v>
      </c>
      <c r="H14" s="404">
        <v>0</v>
      </c>
      <c r="I14" s="406">
        <v>1427929.34</v>
      </c>
      <c r="J14" s="403">
        <v>0</v>
      </c>
      <c r="K14" s="404">
        <v>0</v>
      </c>
      <c r="L14" s="24"/>
    </row>
    <row r="15" spans="1:12">
      <c r="A15" s="1632" t="s">
        <v>1207</v>
      </c>
      <c r="B15" s="173">
        <v>4</v>
      </c>
      <c r="C15" s="1733"/>
      <c r="D15" s="1734">
        <v>0</v>
      </c>
      <c r="E15" s="1735">
        <v>-1</v>
      </c>
      <c r="F15" s="1736">
        <v>0</v>
      </c>
      <c r="G15" s="1734">
        <v>0</v>
      </c>
      <c r="H15" s="1735">
        <v>0</v>
      </c>
      <c r="I15" s="1736">
        <v>0</v>
      </c>
      <c r="J15" s="1734">
        <v>-1</v>
      </c>
      <c r="K15" s="1735">
        <v>0</v>
      </c>
      <c r="L15" s="24"/>
    </row>
    <row r="16" spans="1:12" ht="5.25" customHeight="1">
      <c r="A16" s="453"/>
      <c r="B16" s="173"/>
      <c r="C16" s="125"/>
      <c r="D16" s="138"/>
      <c r="E16" s="139"/>
      <c r="F16" s="137"/>
      <c r="G16" s="138"/>
      <c r="H16" s="139"/>
      <c r="I16" s="140"/>
      <c r="J16" s="138"/>
      <c r="K16" s="139"/>
      <c r="L16" s="24"/>
    </row>
    <row r="17" spans="1:12">
      <c r="A17" s="172" t="s">
        <v>1208</v>
      </c>
      <c r="B17" s="173">
        <v>2</v>
      </c>
      <c r="C17" s="19"/>
      <c r="D17" s="110"/>
      <c r="E17" s="111"/>
      <c r="F17" s="112"/>
      <c r="G17" s="110"/>
      <c r="H17" s="111"/>
      <c r="I17" s="113"/>
      <c r="J17" s="110"/>
      <c r="K17" s="111"/>
      <c r="L17" s="24"/>
    </row>
    <row r="18" spans="1:12">
      <c r="A18" s="433" t="s">
        <v>1198</v>
      </c>
      <c r="B18" s="173"/>
      <c r="C18" s="195"/>
      <c r="D18" s="195">
        <v>1327041</v>
      </c>
      <c r="E18" s="387"/>
      <c r="F18" s="388"/>
      <c r="G18" s="195"/>
      <c r="H18" s="387"/>
      <c r="I18" s="389">
        <v>1669940</v>
      </c>
      <c r="J18" s="195"/>
      <c r="K18" s="387">
        <v>0</v>
      </c>
      <c r="L18" s="24"/>
    </row>
    <row r="19" spans="1:12">
      <c r="A19" s="433" t="s">
        <v>1199</v>
      </c>
      <c r="B19" s="173"/>
      <c r="C19" s="195"/>
      <c r="D19" s="195">
        <v>195566</v>
      </c>
      <c r="E19" s="387"/>
      <c r="F19" s="388"/>
      <c r="G19" s="195"/>
      <c r="H19" s="387"/>
      <c r="I19" s="389">
        <v>280488.87</v>
      </c>
      <c r="J19" s="195"/>
      <c r="K19" s="387">
        <v>0</v>
      </c>
      <c r="L19" s="24"/>
    </row>
    <row r="20" spans="1:12">
      <c r="A20" s="433" t="s">
        <v>1200</v>
      </c>
      <c r="B20" s="173"/>
      <c r="C20" s="195"/>
      <c r="D20" s="195">
        <v>41146</v>
      </c>
      <c r="E20" s="387"/>
      <c r="F20" s="388"/>
      <c r="G20" s="195"/>
      <c r="H20" s="387"/>
      <c r="I20" s="389">
        <v>113233.8</v>
      </c>
      <c r="J20" s="195"/>
      <c r="K20" s="387">
        <v>0</v>
      </c>
      <c r="L20" s="24"/>
    </row>
    <row r="21" spans="1:12">
      <c r="A21" s="433" t="s">
        <v>1201</v>
      </c>
      <c r="B21" s="173"/>
      <c r="C21" s="195"/>
      <c r="D21" s="195">
        <v>384297</v>
      </c>
      <c r="E21" s="387"/>
      <c r="F21" s="388"/>
      <c r="G21" s="195"/>
      <c r="H21" s="387"/>
      <c r="I21" s="389">
        <v>397123.8</v>
      </c>
      <c r="J21" s="195"/>
      <c r="K21" s="387">
        <v>0</v>
      </c>
      <c r="L21" s="24"/>
    </row>
    <row r="22" spans="1:12">
      <c r="A22" s="433" t="s">
        <v>1202</v>
      </c>
      <c r="B22" s="173"/>
      <c r="C22" s="195"/>
      <c r="D22" s="195">
        <v>16597</v>
      </c>
      <c r="E22" s="387"/>
      <c r="F22" s="388"/>
      <c r="G22" s="195"/>
      <c r="H22" s="387"/>
      <c r="I22" s="389">
        <v>20712</v>
      </c>
      <c r="J22" s="195"/>
      <c r="K22" s="387">
        <v>0</v>
      </c>
      <c r="L22" s="24"/>
    </row>
    <row r="23" spans="1:12">
      <c r="A23" s="433" t="s">
        <v>1203</v>
      </c>
      <c r="B23" s="173"/>
      <c r="C23" s="195"/>
      <c r="D23" s="195">
        <v>12346</v>
      </c>
      <c r="E23" s="387"/>
      <c r="F23" s="388"/>
      <c r="G23" s="195"/>
      <c r="H23" s="387"/>
      <c r="I23" s="389">
        <v>0</v>
      </c>
      <c r="J23" s="195">
        <v>0</v>
      </c>
      <c r="K23" s="387">
        <v>0</v>
      </c>
      <c r="L23" s="24"/>
    </row>
    <row r="24" spans="1:12">
      <c r="A24" s="433" t="s">
        <v>1209</v>
      </c>
      <c r="B24" s="173"/>
      <c r="C24" s="195"/>
      <c r="D24" s="195">
        <v>212480</v>
      </c>
      <c r="E24" s="387"/>
      <c r="F24" s="388"/>
      <c r="G24" s="195"/>
      <c r="H24" s="387"/>
      <c r="I24" s="389">
        <v>0</v>
      </c>
      <c r="J24" s="195">
        <v>0</v>
      </c>
      <c r="K24" s="387">
        <v>0</v>
      </c>
      <c r="L24" s="24"/>
    </row>
    <row r="25" spans="1:12">
      <c r="A25" s="433" t="s">
        <v>1204</v>
      </c>
      <c r="B25" s="173"/>
      <c r="C25" s="195"/>
      <c r="D25" s="195">
        <v>15563</v>
      </c>
      <c r="E25" s="387"/>
      <c r="F25" s="388"/>
      <c r="G25" s="195"/>
      <c r="H25" s="387"/>
      <c r="I25" s="389">
        <v>0</v>
      </c>
      <c r="J25" s="195">
        <v>0</v>
      </c>
      <c r="K25" s="387">
        <v>0</v>
      </c>
      <c r="L25" s="24"/>
    </row>
    <row r="26" spans="1:12">
      <c r="A26" s="433" t="s">
        <v>1205</v>
      </c>
      <c r="B26" s="173"/>
      <c r="C26" s="195"/>
      <c r="D26" s="195"/>
      <c r="E26" s="387"/>
      <c r="F26" s="388"/>
      <c r="G26" s="195"/>
      <c r="H26" s="387"/>
      <c r="I26" s="389">
        <v>0</v>
      </c>
      <c r="J26" s="195">
        <v>0</v>
      </c>
      <c r="K26" s="387">
        <v>0</v>
      </c>
      <c r="L26" s="24"/>
    </row>
    <row r="27" spans="1:12">
      <c r="A27" s="456" t="s">
        <v>1210</v>
      </c>
      <c r="B27" s="173"/>
      <c r="C27" s="217">
        <v>0</v>
      </c>
      <c r="D27" s="403">
        <v>2205036</v>
      </c>
      <c r="E27" s="404">
        <v>0</v>
      </c>
      <c r="F27" s="405">
        <v>0</v>
      </c>
      <c r="G27" s="403">
        <v>0</v>
      </c>
      <c r="H27" s="404">
        <v>0</v>
      </c>
      <c r="I27" s="406">
        <v>2481498.4700000002</v>
      </c>
      <c r="J27" s="403">
        <v>0</v>
      </c>
      <c r="K27" s="404">
        <v>0</v>
      </c>
      <c r="L27" s="24"/>
    </row>
    <row r="28" spans="1:12">
      <c r="A28" s="1632" t="s">
        <v>1207</v>
      </c>
      <c r="B28" s="173">
        <v>4</v>
      </c>
      <c r="C28" s="1733"/>
      <c r="D28" s="1734">
        <v>0</v>
      </c>
      <c r="E28" s="1737">
        <v>-1</v>
      </c>
      <c r="F28" s="1738">
        <v>0</v>
      </c>
      <c r="G28" s="1734">
        <v>0</v>
      </c>
      <c r="H28" s="1737">
        <v>0</v>
      </c>
      <c r="I28" s="1739">
        <v>0</v>
      </c>
      <c r="J28" s="1734">
        <v>-1</v>
      </c>
      <c r="K28" s="1737">
        <v>0</v>
      </c>
      <c r="L28" s="24"/>
    </row>
    <row r="29" spans="1:12" ht="5.25" customHeight="1">
      <c r="A29" s="453"/>
      <c r="B29" s="173"/>
      <c r="C29" s="125"/>
      <c r="D29" s="138"/>
      <c r="E29" s="139"/>
      <c r="F29" s="137"/>
      <c r="G29" s="138"/>
      <c r="H29" s="139"/>
      <c r="I29" s="140"/>
      <c r="J29" s="138"/>
      <c r="K29" s="139"/>
      <c r="L29" s="24"/>
    </row>
    <row r="30" spans="1:12">
      <c r="A30" s="172" t="s">
        <v>1211</v>
      </c>
      <c r="B30" s="173"/>
      <c r="C30" s="19"/>
      <c r="D30" s="110"/>
      <c r="E30" s="111"/>
      <c r="F30" s="112"/>
      <c r="G30" s="110"/>
      <c r="H30" s="111"/>
      <c r="I30" s="113"/>
      <c r="J30" s="110"/>
      <c r="K30" s="111"/>
      <c r="L30" s="24"/>
    </row>
    <row r="31" spans="1:12">
      <c r="A31" s="433" t="s">
        <v>1212</v>
      </c>
      <c r="B31" s="173"/>
      <c r="C31" s="195">
        <v>0</v>
      </c>
      <c r="D31" s="195">
        <v>8302318</v>
      </c>
      <c r="E31" s="387">
        <v>0</v>
      </c>
      <c r="F31" s="388">
        <v>0</v>
      </c>
      <c r="G31" s="195">
        <v>0</v>
      </c>
      <c r="H31" s="387">
        <v>0</v>
      </c>
      <c r="I31" s="389">
        <v>13867183.550000001</v>
      </c>
      <c r="J31" s="195">
        <v>0</v>
      </c>
      <c r="K31" s="387">
        <v>0</v>
      </c>
      <c r="L31" s="24"/>
    </row>
    <row r="32" spans="1:12">
      <c r="A32" s="433" t="s">
        <v>1199</v>
      </c>
      <c r="B32" s="173"/>
      <c r="C32" s="195">
        <v>0</v>
      </c>
      <c r="D32" s="195">
        <v>1228657</v>
      </c>
      <c r="E32" s="387">
        <v>0</v>
      </c>
      <c r="F32" s="388">
        <v>0</v>
      </c>
      <c r="G32" s="195">
        <v>0</v>
      </c>
      <c r="H32" s="387">
        <v>0</v>
      </c>
      <c r="I32" s="389">
        <v>2461340.2999999998</v>
      </c>
      <c r="J32" s="195">
        <v>0</v>
      </c>
      <c r="K32" s="387">
        <v>0</v>
      </c>
      <c r="L32" s="24"/>
    </row>
    <row r="33" spans="1:15">
      <c r="A33" s="433" t="s">
        <v>1200</v>
      </c>
      <c r="B33" s="173"/>
      <c r="C33" s="195">
        <v>0</v>
      </c>
      <c r="D33" s="195">
        <v>222372</v>
      </c>
      <c r="E33" s="387">
        <v>0</v>
      </c>
      <c r="F33" s="388">
        <v>0</v>
      </c>
      <c r="G33" s="195">
        <v>0</v>
      </c>
      <c r="H33" s="387">
        <v>0</v>
      </c>
      <c r="I33" s="389">
        <v>137542</v>
      </c>
      <c r="J33" s="195">
        <v>0</v>
      </c>
      <c r="K33" s="387">
        <v>0</v>
      </c>
      <c r="L33" s="24"/>
    </row>
    <row r="34" spans="1:15">
      <c r="A34" s="433" t="s">
        <v>1201</v>
      </c>
      <c r="B34" s="173"/>
      <c r="C34" s="195">
        <v>0</v>
      </c>
      <c r="D34" s="195">
        <v>653125</v>
      </c>
      <c r="E34" s="387">
        <v>0</v>
      </c>
      <c r="F34" s="388">
        <v>0</v>
      </c>
      <c r="G34" s="195">
        <v>0</v>
      </c>
      <c r="H34" s="387">
        <v>0</v>
      </c>
      <c r="I34" s="389">
        <v>473865</v>
      </c>
      <c r="J34" s="195">
        <v>0</v>
      </c>
      <c r="K34" s="387">
        <v>0</v>
      </c>
      <c r="L34" s="24"/>
    </row>
    <row r="35" spans="1:15">
      <c r="A35" s="433" t="s">
        <v>1202</v>
      </c>
      <c r="B35" s="173"/>
      <c r="C35" s="195">
        <v>0</v>
      </c>
      <c r="D35" s="195">
        <v>12553</v>
      </c>
      <c r="E35" s="387">
        <v>0</v>
      </c>
      <c r="F35" s="388">
        <v>0</v>
      </c>
      <c r="G35" s="195">
        <v>0</v>
      </c>
      <c r="H35" s="387">
        <v>0</v>
      </c>
      <c r="I35" s="389">
        <v>29693.45</v>
      </c>
      <c r="J35" s="195">
        <v>0</v>
      </c>
      <c r="K35" s="387">
        <v>0</v>
      </c>
      <c r="L35" s="24"/>
    </row>
    <row r="36" spans="1:15">
      <c r="A36" s="433" t="s">
        <v>1203</v>
      </c>
      <c r="B36" s="173"/>
      <c r="C36" s="195">
        <v>0</v>
      </c>
      <c r="D36" s="195">
        <v>46878</v>
      </c>
      <c r="E36" s="387">
        <v>0</v>
      </c>
      <c r="F36" s="388">
        <v>0</v>
      </c>
      <c r="G36" s="195">
        <v>0</v>
      </c>
      <c r="H36" s="387">
        <v>0</v>
      </c>
      <c r="I36" s="389">
        <v>0</v>
      </c>
      <c r="J36" s="195">
        <v>0</v>
      </c>
      <c r="K36" s="387">
        <v>0</v>
      </c>
      <c r="L36" s="24"/>
    </row>
    <row r="37" spans="1:15">
      <c r="A37" s="433" t="s">
        <v>554</v>
      </c>
      <c r="B37" s="173"/>
      <c r="C37" s="195">
        <v>0</v>
      </c>
      <c r="D37" s="195">
        <v>532322</v>
      </c>
      <c r="E37" s="387">
        <v>0</v>
      </c>
      <c r="F37" s="388">
        <v>0</v>
      </c>
      <c r="G37" s="195">
        <v>0</v>
      </c>
      <c r="H37" s="387">
        <v>0</v>
      </c>
      <c r="I37" s="389">
        <v>0</v>
      </c>
      <c r="J37" s="195">
        <v>0</v>
      </c>
      <c r="K37" s="387">
        <v>0</v>
      </c>
      <c r="L37" s="24"/>
      <c r="O37" s="24"/>
    </row>
    <row r="38" spans="1:15">
      <c r="A38" s="433" t="s">
        <v>1209</v>
      </c>
      <c r="B38" s="173"/>
      <c r="C38" s="195">
        <v>0</v>
      </c>
      <c r="D38" s="195"/>
      <c r="E38" s="387">
        <v>0</v>
      </c>
      <c r="F38" s="388">
        <v>0</v>
      </c>
      <c r="G38" s="195">
        <v>0</v>
      </c>
      <c r="H38" s="387">
        <v>0</v>
      </c>
      <c r="I38" s="389">
        <v>0</v>
      </c>
      <c r="J38" s="195">
        <v>0</v>
      </c>
      <c r="K38" s="387">
        <v>0</v>
      </c>
      <c r="L38" s="24"/>
    </row>
    <row r="39" spans="1:15">
      <c r="A39" s="433" t="s">
        <v>1204</v>
      </c>
      <c r="B39" s="173"/>
      <c r="C39" s="195">
        <v>0</v>
      </c>
      <c r="D39" s="195">
        <v>428795</v>
      </c>
      <c r="E39" s="387">
        <v>0</v>
      </c>
      <c r="F39" s="388">
        <v>0</v>
      </c>
      <c r="G39" s="195">
        <v>0</v>
      </c>
      <c r="H39" s="387">
        <v>0</v>
      </c>
      <c r="I39" s="389">
        <v>0</v>
      </c>
      <c r="J39" s="195">
        <v>0</v>
      </c>
      <c r="K39" s="387">
        <v>0</v>
      </c>
      <c r="L39" s="24"/>
    </row>
    <row r="40" spans="1:15">
      <c r="A40" s="433" t="s">
        <v>1205</v>
      </c>
      <c r="B40" s="173"/>
      <c r="C40" s="195">
        <v>0</v>
      </c>
      <c r="D40" s="195"/>
      <c r="E40" s="387">
        <v>0</v>
      </c>
      <c r="F40" s="388">
        <v>0</v>
      </c>
      <c r="G40" s="195">
        <v>0</v>
      </c>
      <c r="H40" s="387">
        <v>0</v>
      </c>
      <c r="I40" s="389">
        <v>0</v>
      </c>
      <c r="J40" s="195">
        <v>0</v>
      </c>
      <c r="K40" s="387">
        <v>0</v>
      </c>
      <c r="L40" s="24"/>
    </row>
    <row r="41" spans="1:15">
      <c r="A41" s="456" t="s">
        <v>1213</v>
      </c>
      <c r="B41" s="173"/>
      <c r="C41" s="403">
        <v>0</v>
      </c>
      <c r="D41" s="403">
        <v>11427020</v>
      </c>
      <c r="E41" s="404">
        <v>0</v>
      </c>
      <c r="F41" s="405">
        <v>0</v>
      </c>
      <c r="G41" s="403">
        <v>0</v>
      </c>
      <c r="H41" s="404">
        <v>0</v>
      </c>
      <c r="I41" s="406">
        <v>16969624.300000001</v>
      </c>
      <c r="J41" s="403">
        <v>0</v>
      </c>
      <c r="K41" s="404">
        <v>0</v>
      </c>
      <c r="L41" s="24"/>
    </row>
    <row r="42" spans="1:15">
      <c r="A42" s="1632" t="s">
        <v>1207</v>
      </c>
      <c r="B42" s="173">
        <v>4</v>
      </c>
      <c r="C42" s="1740"/>
      <c r="D42" s="1734">
        <v>0</v>
      </c>
      <c r="E42" s="1737">
        <v>-1</v>
      </c>
      <c r="F42" s="1738">
        <v>0</v>
      </c>
      <c r="G42" s="1734">
        <v>0</v>
      </c>
      <c r="H42" s="1737">
        <v>0</v>
      </c>
      <c r="I42" s="1739">
        <v>0</v>
      </c>
      <c r="J42" s="1734">
        <v>-1</v>
      </c>
      <c r="K42" s="1737">
        <v>0</v>
      </c>
      <c r="L42" s="24"/>
    </row>
    <row r="43" spans="1:15">
      <c r="A43" s="453"/>
      <c r="B43" s="173"/>
      <c r="C43" s="138"/>
      <c r="D43" s="138"/>
      <c r="E43" s="139"/>
      <c r="F43" s="137"/>
      <c r="G43" s="138"/>
      <c r="H43" s="139"/>
      <c r="I43" s="140"/>
      <c r="J43" s="138"/>
      <c r="K43" s="139"/>
      <c r="L43" s="24"/>
    </row>
    <row r="44" spans="1:15">
      <c r="A44" s="615" t="s">
        <v>1214</v>
      </c>
      <c r="B44" s="1696"/>
      <c r="C44" s="586">
        <v>0</v>
      </c>
      <c r="D44" s="586">
        <v>15215063</v>
      </c>
      <c r="E44" s="587">
        <v>0</v>
      </c>
      <c r="F44" s="588">
        <v>0</v>
      </c>
      <c r="G44" s="586">
        <v>0</v>
      </c>
      <c r="H44" s="587">
        <v>0</v>
      </c>
      <c r="I44" s="593">
        <v>20879052.109999999</v>
      </c>
      <c r="J44" s="586">
        <v>0</v>
      </c>
      <c r="K44" s="587">
        <v>0</v>
      </c>
      <c r="L44" s="24"/>
    </row>
    <row r="45" spans="1:15">
      <c r="A45" s="453"/>
      <c r="B45" s="173"/>
      <c r="C45" s="1741"/>
      <c r="D45" s="1734">
        <v>0</v>
      </c>
      <c r="E45" s="1737">
        <v>-1</v>
      </c>
      <c r="F45" s="1738">
        <v>0</v>
      </c>
      <c r="G45" s="1734">
        <v>0</v>
      </c>
      <c r="H45" s="1737">
        <v>0</v>
      </c>
      <c r="I45" s="1739">
        <v>0</v>
      </c>
      <c r="J45" s="1734">
        <v>-1</v>
      </c>
      <c r="K45" s="1737">
        <v>0</v>
      </c>
      <c r="L45" s="24"/>
    </row>
    <row r="46" spans="1:15" ht="7.5" customHeight="1">
      <c r="A46" s="453"/>
      <c r="B46" s="173"/>
      <c r="C46" s="138"/>
      <c r="D46" s="1742"/>
      <c r="E46" s="1743"/>
      <c r="F46" s="1744"/>
      <c r="G46" s="1742"/>
      <c r="H46" s="1743"/>
      <c r="I46" s="1745"/>
      <c r="J46" s="1742"/>
      <c r="K46" s="1743"/>
      <c r="L46" s="24"/>
    </row>
    <row r="47" spans="1:15">
      <c r="A47" s="172" t="s">
        <v>1215</v>
      </c>
      <c r="B47" s="173"/>
      <c r="C47" s="110"/>
      <c r="D47" s="110"/>
      <c r="E47" s="111"/>
      <c r="F47" s="112"/>
      <c r="G47" s="110"/>
      <c r="H47" s="111"/>
      <c r="I47" s="113"/>
      <c r="J47" s="110"/>
      <c r="K47" s="111"/>
      <c r="L47" s="24"/>
    </row>
    <row r="48" spans="1:15">
      <c r="A48" s="433" t="s">
        <v>1198</v>
      </c>
      <c r="B48" s="173"/>
      <c r="C48" s="195">
        <v>0</v>
      </c>
      <c r="D48" s="195">
        <v>0</v>
      </c>
      <c r="E48" s="387">
        <v>0</v>
      </c>
      <c r="F48" s="388">
        <v>0</v>
      </c>
      <c r="G48" s="195">
        <v>0</v>
      </c>
      <c r="H48" s="387">
        <v>0</v>
      </c>
      <c r="I48" s="389">
        <v>0</v>
      </c>
      <c r="J48" s="195">
        <v>0</v>
      </c>
      <c r="K48" s="387">
        <v>0</v>
      </c>
      <c r="L48" s="24"/>
    </row>
    <row r="49" spans="1:12">
      <c r="A49" s="433" t="s">
        <v>1199</v>
      </c>
      <c r="B49" s="173"/>
      <c r="C49" s="195">
        <v>0</v>
      </c>
      <c r="D49" s="195">
        <v>0</v>
      </c>
      <c r="E49" s="387">
        <v>0</v>
      </c>
      <c r="F49" s="388">
        <v>0</v>
      </c>
      <c r="G49" s="195">
        <v>0</v>
      </c>
      <c r="H49" s="387">
        <v>0</v>
      </c>
      <c r="I49" s="389">
        <v>0</v>
      </c>
      <c r="J49" s="195">
        <v>0</v>
      </c>
      <c r="K49" s="387">
        <v>0</v>
      </c>
      <c r="L49" s="24"/>
    </row>
    <row r="50" spans="1:12">
      <c r="A50" s="433" t="s">
        <v>1200</v>
      </c>
      <c r="B50" s="173"/>
      <c r="C50" s="195">
        <v>0</v>
      </c>
      <c r="D50" s="195">
        <v>0</v>
      </c>
      <c r="E50" s="387">
        <v>0</v>
      </c>
      <c r="F50" s="388">
        <v>0</v>
      </c>
      <c r="G50" s="195">
        <v>0</v>
      </c>
      <c r="H50" s="387">
        <v>0</v>
      </c>
      <c r="I50" s="389">
        <v>0</v>
      </c>
      <c r="J50" s="195">
        <v>0</v>
      </c>
      <c r="K50" s="387">
        <v>0</v>
      </c>
      <c r="L50" s="24"/>
    </row>
    <row r="51" spans="1:12">
      <c r="A51" s="433" t="s">
        <v>1201</v>
      </c>
      <c r="B51" s="173"/>
      <c r="C51" s="195">
        <v>0</v>
      </c>
      <c r="D51" s="195">
        <v>0</v>
      </c>
      <c r="E51" s="387">
        <v>0</v>
      </c>
      <c r="F51" s="388">
        <v>0</v>
      </c>
      <c r="G51" s="195">
        <v>0</v>
      </c>
      <c r="H51" s="387">
        <v>0</v>
      </c>
      <c r="I51" s="389">
        <v>0</v>
      </c>
      <c r="J51" s="195">
        <v>0</v>
      </c>
      <c r="K51" s="387">
        <v>0</v>
      </c>
      <c r="L51" s="24"/>
    </row>
    <row r="52" spans="1:12">
      <c r="A52" s="433" t="s">
        <v>1216</v>
      </c>
      <c r="B52" s="173"/>
      <c r="C52" s="195">
        <v>0</v>
      </c>
      <c r="D52" s="195">
        <v>0</v>
      </c>
      <c r="E52" s="387">
        <v>0</v>
      </c>
      <c r="F52" s="388">
        <v>0</v>
      </c>
      <c r="G52" s="195">
        <v>0</v>
      </c>
      <c r="H52" s="387">
        <v>0</v>
      </c>
      <c r="I52" s="389">
        <v>0</v>
      </c>
      <c r="J52" s="195">
        <v>0</v>
      </c>
      <c r="K52" s="387">
        <v>0</v>
      </c>
      <c r="L52" s="24"/>
    </row>
    <row r="53" spans="1:12">
      <c r="A53" s="433" t="s">
        <v>1203</v>
      </c>
      <c r="B53" s="173"/>
      <c r="C53" s="195">
        <v>0</v>
      </c>
      <c r="D53" s="195">
        <v>0</v>
      </c>
      <c r="E53" s="387">
        <v>0</v>
      </c>
      <c r="F53" s="388">
        <v>0</v>
      </c>
      <c r="G53" s="195">
        <v>0</v>
      </c>
      <c r="H53" s="387">
        <v>0</v>
      </c>
      <c r="I53" s="389">
        <v>0</v>
      </c>
      <c r="J53" s="195">
        <v>0</v>
      </c>
      <c r="K53" s="387">
        <v>0</v>
      </c>
      <c r="L53" s="24"/>
    </row>
    <row r="54" spans="1:12">
      <c r="A54" s="433" t="s">
        <v>1217</v>
      </c>
      <c r="B54" s="173"/>
      <c r="C54" s="195">
        <v>0</v>
      </c>
      <c r="D54" s="195">
        <v>0</v>
      </c>
      <c r="E54" s="387">
        <v>0</v>
      </c>
      <c r="F54" s="388">
        <v>0</v>
      </c>
      <c r="G54" s="195">
        <v>0</v>
      </c>
      <c r="H54" s="387">
        <v>0</v>
      </c>
      <c r="I54" s="389">
        <v>0</v>
      </c>
      <c r="J54" s="195">
        <v>0</v>
      </c>
      <c r="K54" s="387">
        <v>0</v>
      </c>
      <c r="L54" s="24"/>
    </row>
    <row r="55" spans="1:12">
      <c r="A55" s="433" t="s">
        <v>1218</v>
      </c>
      <c r="B55" s="173"/>
      <c r="C55" s="195">
        <v>0</v>
      </c>
      <c r="D55" s="195">
        <v>0</v>
      </c>
      <c r="E55" s="387">
        <v>0</v>
      </c>
      <c r="F55" s="388">
        <v>0</v>
      </c>
      <c r="G55" s="195">
        <v>0</v>
      </c>
      <c r="H55" s="387">
        <v>0</v>
      </c>
      <c r="I55" s="389">
        <v>0</v>
      </c>
      <c r="J55" s="195">
        <v>0</v>
      </c>
      <c r="K55" s="387">
        <v>0</v>
      </c>
      <c r="L55" s="24"/>
    </row>
    <row r="56" spans="1:12">
      <c r="A56" s="433" t="s">
        <v>1205</v>
      </c>
      <c r="B56" s="173"/>
      <c r="C56" s="195">
        <v>0</v>
      </c>
      <c r="D56" s="195">
        <v>0</v>
      </c>
      <c r="E56" s="387">
        <v>0</v>
      </c>
      <c r="F56" s="388">
        <v>0</v>
      </c>
      <c r="G56" s="195">
        <v>0</v>
      </c>
      <c r="H56" s="387">
        <v>0</v>
      </c>
      <c r="I56" s="389">
        <v>0</v>
      </c>
      <c r="J56" s="195">
        <v>0</v>
      </c>
      <c r="K56" s="387">
        <v>0</v>
      </c>
      <c r="L56" s="24"/>
    </row>
    <row r="57" spans="1:12">
      <c r="A57" s="456" t="s">
        <v>1219</v>
      </c>
      <c r="B57" s="173"/>
      <c r="C57" s="403">
        <v>0</v>
      </c>
      <c r="D57" s="403">
        <v>0</v>
      </c>
      <c r="E57" s="404">
        <v>0</v>
      </c>
      <c r="F57" s="405">
        <v>0</v>
      </c>
      <c r="G57" s="403">
        <v>0</v>
      </c>
      <c r="H57" s="404">
        <v>0</v>
      </c>
      <c r="I57" s="406">
        <v>0</v>
      </c>
      <c r="J57" s="403">
        <v>0</v>
      </c>
      <c r="K57" s="404">
        <v>0</v>
      </c>
      <c r="L57" s="24"/>
    </row>
    <row r="58" spans="1:12">
      <c r="A58" s="1632" t="s">
        <v>1207</v>
      </c>
      <c r="B58" s="173">
        <v>4</v>
      </c>
      <c r="C58" s="1740"/>
      <c r="D58" s="1734">
        <v>0</v>
      </c>
      <c r="E58" s="1737">
        <v>0</v>
      </c>
      <c r="F58" s="1738">
        <v>0</v>
      </c>
      <c r="G58" s="1734">
        <v>0</v>
      </c>
      <c r="H58" s="1737">
        <v>0</v>
      </c>
      <c r="I58" s="1739">
        <v>0</v>
      </c>
      <c r="J58" s="1734">
        <v>0</v>
      </c>
      <c r="K58" s="1737">
        <v>0</v>
      </c>
      <c r="L58" s="24"/>
    </row>
    <row r="59" spans="1:12" ht="4.5" customHeight="1">
      <c r="A59" s="453"/>
      <c r="B59" s="173"/>
      <c r="C59" s="138"/>
      <c r="D59" s="138"/>
      <c r="E59" s="139"/>
      <c r="F59" s="137"/>
      <c r="G59" s="138"/>
      <c r="H59" s="139"/>
      <c r="I59" s="140"/>
      <c r="J59" s="138"/>
      <c r="K59" s="139"/>
      <c r="L59" s="24"/>
    </row>
    <row r="60" spans="1:12">
      <c r="A60" s="172" t="s">
        <v>1220</v>
      </c>
      <c r="B60" s="173"/>
      <c r="C60" s="110"/>
      <c r="D60" s="110"/>
      <c r="E60" s="111"/>
      <c r="F60" s="112"/>
      <c r="G60" s="110"/>
      <c r="H60" s="111"/>
      <c r="I60" s="113"/>
      <c r="J60" s="110"/>
      <c r="K60" s="111"/>
      <c r="L60" s="24"/>
    </row>
    <row r="61" spans="1:12">
      <c r="A61" s="433" t="s">
        <v>1198</v>
      </c>
      <c r="B61" s="173"/>
      <c r="C61" s="195">
        <v>0</v>
      </c>
      <c r="D61" s="195">
        <v>0</v>
      </c>
      <c r="E61" s="387">
        <v>0</v>
      </c>
      <c r="F61" s="388">
        <v>0</v>
      </c>
      <c r="G61" s="195">
        <v>0</v>
      </c>
      <c r="H61" s="387">
        <v>0</v>
      </c>
      <c r="I61" s="389">
        <v>0</v>
      </c>
      <c r="J61" s="195">
        <v>0</v>
      </c>
      <c r="K61" s="387">
        <v>0</v>
      </c>
      <c r="L61" s="24"/>
    </row>
    <row r="62" spans="1:12">
      <c r="A62" s="433" t="s">
        <v>1199</v>
      </c>
      <c r="B62" s="173"/>
      <c r="C62" s="195">
        <v>0</v>
      </c>
      <c r="D62" s="195">
        <v>0</v>
      </c>
      <c r="E62" s="387">
        <v>0</v>
      </c>
      <c r="F62" s="388">
        <v>0</v>
      </c>
      <c r="G62" s="195">
        <v>0</v>
      </c>
      <c r="H62" s="387">
        <v>0</v>
      </c>
      <c r="I62" s="389">
        <v>0</v>
      </c>
      <c r="J62" s="195">
        <v>0</v>
      </c>
      <c r="K62" s="387">
        <v>0</v>
      </c>
      <c r="L62" s="24"/>
    </row>
    <row r="63" spans="1:12">
      <c r="A63" s="433" t="s">
        <v>1200</v>
      </c>
      <c r="B63" s="173"/>
      <c r="C63" s="195">
        <v>0</v>
      </c>
      <c r="D63" s="195">
        <v>0</v>
      </c>
      <c r="E63" s="387">
        <v>0</v>
      </c>
      <c r="F63" s="388">
        <v>0</v>
      </c>
      <c r="G63" s="195">
        <v>0</v>
      </c>
      <c r="H63" s="387">
        <v>0</v>
      </c>
      <c r="I63" s="389">
        <v>0</v>
      </c>
      <c r="J63" s="195">
        <v>0</v>
      </c>
      <c r="K63" s="387">
        <v>0</v>
      </c>
      <c r="L63" s="24"/>
    </row>
    <row r="64" spans="1:12">
      <c r="A64" s="433" t="s">
        <v>1201</v>
      </c>
      <c r="B64" s="173"/>
      <c r="C64" s="195">
        <v>0</v>
      </c>
      <c r="D64" s="195">
        <v>0</v>
      </c>
      <c r="E64" s="387">
        <v>0</v>
      </c>
      <c r="F64" s="388">
        <v>0</v>
      </c>
      <c r="G64" s="195">
        <v>0</v>
      </c>
      <c r="H64" s="387">
        <v>0</v>
      </c>
      <c r="I64" s="389">
        <v>0</v>
      </c>
      <c r="J64" s="195">
        <v>0</v>
      </c>
      <c r="K64" s="387">
        <v>0</v>
      </c>
      <c r="L64" s="24"/>
    </row>
    <row r="65" spans="1:12">
      <c r="A65" s="433" t="s">
        <v>1216</v>
      </c>
      <c r="B65" s="173"/>
      <c r="C65" s="195">
        <v>0</v>
      </c>
      <c r="D65" s="195">
        <v>0</v>
      </c>
      <c r="E65" s="387">
        <v>0</v>
      </c>
      <c r="F65" s="388">
        <v>0</v>
      </c>
      <c r="G65" s="195">
        <v>0</v>
      </c>
      <c r="H65" s="387">
        <v>0</v>
      </c>
      <c r="I65" s="389">
        <v>0</v>
      </c>
      <c r="J65" s="195">
        <v>0</v>
      </c>
      <c r="K65" s="387">
        <v>0</v>
      </c>
      <c r="L65" s="24"/>
    </row>
    <row r="66" spans="1:12">
      <c r="A66" s="433" t="s">
        <v>1203</v>
      </c>
      <c r="B66" s="173"/>
      <c r="C66" s="195">
        <v>0</v>
      </c>
      <c r="D66" s="195">
        <v>0</v>
      </c>
      <c r="E66" s="387">
        <v>0</v>
      </c>
      <c r="F66" s="388">
        <v>0</v>
      </c>
      <c r="G66" s="195">
        <v>0</v>
      </c>
      <c r="H66" s="387">
        <v>0</v>
      </c>
      <c r="I66" s="389">
        <v>0</v>
      </c>
      <c r="J66" s="195">
        <v>0</v>
      </c>
      <c r="K66" s="387">
        <v>0</v>
      </c>
      <c r="L66" s="24"/>
    </row>
    <row r="67" spans="1:12">
      <c r="A67" s="433" t="s">
        <v>1209</v>
      </c>
      <c r="B67" s="173"/>
      <c r="C67" s="195">
        <v>0</v>
      </c>
      <c r="D67" s="195">
        <v>0</v>
      </c>
      <c r="E67" s="387">
        <v>0</v>
      </c>
      <c r="F67" s="388">
        <v>0</v>
      </c>
      <c r="G67" s="195">
        <v>0</v>
      </c>
      <c r="H67" s="387">
        <v>0</v>
      </c>
      <c r="I67" s="389">
        <v>0</v>
      </c>
      <c r="J67" s="195">
        <v>0</v>
      </c>
      <c r="K67" s="387">
        <v>0</v>
      </c>
      <c r="L67" s="24"/>
    </row>
    <row r="68" spans="1:12">
      <c r="A68" s="433" t="s">
        <v>1204</v>
      </c>
      <c r="B68" s="173"/>
      <c r="C68" s="195">
        <v>0</v>
      </c>
      <c r="D68" s="195">
        <v>0</v>
      </c>
      <c r="E68" s="387">
        <v>0</v>
      </c>
      <c r="F68" s="388">
        <v>0</v>
      </c>
      <c r="G68" s="195">
        <v>0</v>
      </c>
      <c r="H68" s="387">
        <v>0</v>
      </c>
      <c r="I68" s="389">
        <v>0</v>
      </c>
      <c r="J68" s="195">
        <v>0</v>
      </c>
      <c r="K68" s="387">
        <v>0</v>
      </c>
      <c r="L68" s="24"/>
    </row>
    <row r="69" spans="1:12">
      <c r="A69" s="433" t="s">
        <v>1205</v>
      </c>
      <c r="B69" s="173"/>
      <c r="C69" s="195">
        <v>0</v>
      </c>
      <c r="D69" s="195">
        <v>0</v>
      </c>
      <c r="E69" s="387">
        <v>0</v>
      </c>
      <c r="F69" s="388">
        <v>0</v>
      </c>
      <c r="G69" s="195">
        <v>0</v>
      </c>
      <c r="H69" s="387">
        <v>0</v>
      </c>
      <c r="I69" s="389">
        <v>0</v>
      </c>
      <c r="J69" s="195">
        <v>0</v>
      </c>
      <c r="K69" s="387">
        <v>0</v>
      </c>
      <c r="L69" s="24"/>
    </row>
    <row r="70" spans="1:12">
      <c r="A70" s="456" t="s">
        <v>1221</v>
      </c>
      <c r="B70" s="173"/>
      <c r="C70" s="403">
        <v>0</v>
      </c>
      <c r="D70" s="403">
        <v>0</v>
      </c>
      <c r="E70" s="404">
        <v>0</v>
      </c>
      <c r="F70" s="405">
        <v>0</v>
      </c>
      <c r="G70" s="403">
        <v>0</v>
      </c>
      <c r="H70" s="404">
        <v>0</v>
      </c>
      <c r="I70" s="406">
        <v>0</v>
      </c>
      <c r="J70" s="403">
        <v>0</v>
      </c>
      <c r="K70" s="404">
        <v>0</v>
      </c>
      <c r="L70" s="24"/>
    </row>
    <row r="71" spans="1:12">
      <c r="A71" s="1632" t="s">
        <v>1207</v>
      </c>
      <c r="B71" s="173">
        <v>4</v>
      </c>
      <c r="C71" s="1740"/>
      <c r="D71" s="1734">
        <v>0</v>
      </c>
      <c r="E71" s="1737">
        <v>0</v>
      </c>
      <c r="F71" s="1738">
        <v>0</v>
      </c>
      <c r="G71" s="1734">
        <v>0</v>
      </c>
      <c r="H71" s="1737">
        <v>0</v>
      </c>
      <c r="I71" s="1739">
        <v>0</v>
      </c>
      <c r="J71" s="1734">
        <v>0</v>
      </c>
      <c r="K71" s="1737">
        <v>0</v>
      </c>
      <c r="L71" s="24"/>
    </row>
    <row r="72" spans="1:12" ht="3" customHeight="1">
      <c r="A72" s="453"/>
      <c r="B72" s="173"/>
      <c r="C72" s="138"/>
      <c r="D72" s="138"/>
      <c r="E72" s="139"/>
      <c r="F72" s="137"/>
      <c r="G72" s="138"/>
      <c r="H72" s="139"/>
      <c r="I72" s="140"/>
      <c r="J72" s="138"/>
      <c r="K72" s="139"/>
      <c r="L72" s="24"/>
    </row>
    <row r="73" spans="1:12">
      <c r="A73" s="172" t="s">
        <v>1222</v>
      </c>
      <c r="B73" s="173"/>
      <c r="C73" s="110"/>
      <c r="D73" s="110"/>
      <c r="E73" s="111"/>
      <c r="F73" s="112"/>
      <c r="G73" s="110"/>
      <c r="H73" s="111"/>
      <c r="I73" s="113"/>
      <c r="J73" s="110"/>
      <c r="K73" s="111"/>
      <c r="L73" s="24"/>
    </row>
    <row r="74" spans="1:12">
      <c r="A74" s="433" t="s">
        <v>1212</v>
      </c>
      <c r="B74" s="173"/>
      <c r="C74" s="195">
        <v>0</v>
      </c>
      <c r="D74" s="195">
        <v>0</v>
      </c>
      <c r="E74" s="387">
        <v>0</v>
      </c>
      <c r="F74" s="388">
        <v>0</v>
      </c>
      <c r="G74" s="195">
        <v>0</v>
      </c>
      <c r="H74" s="387">
        <v>0</v>
      </c>
      <c r="I74" s="389">
        <v>0</v>
      </c>
      <c r="J74" s="195">
        <v>0</v>
      </c>
      <c r="K74" s="387">
        <v>0</v>
      </c>
      <c r="L74" s="24"/>
    </row>
    <row r="75" spans="1:12">
      <c r="A75" s="433" t="s">
        <v>1199</v>
      </c>
      <c r="B75" s="173"/>
      <c r="C75" s="195">
        <v>0</v>
      </c>
      <c r="D75" s="195">
        <v>0</v>
      </c>
      <c r="E75" s="387">
        <v>0</v>
      </c>
      <c r="F75" s="388">
        <v>0</v>
      </c>
      <c r="G75" s="195">
        <v>0</v>
      </c>
      <c r="H75" s="387">
        <v>0</v>
      </c>
      <c r="I75" s="389">
        <v>0</v>
      </c>
      <c r="J75" s="195">
        <v>0</v>
      </c>
      <c r="K75" s="387">
        <v>0</v>
      </c>
      <c r="L75" s="24"/>
    </row>
    <row r="76" spans="1:12">
      <c r="A76" s="433" t="s">
        <v>1200</v>
      </c>
      <c r="B76" s="173"/>
      <c r="C76" s="195">
        <v>0</v>
      </c>
      <c r="D76" s="195">
        <v>0</v>
      </c>
      <c r="E76" s="387">
        <v>0</v>
      </c>
      <c r="F76" s="388">
        <v>0</v>
      </c>
      <c r="G76" s="195">
        <v>0</v>
      </c>
      <c r="H76" s="387">
        <v>0</v>
      </c>
      <c r="I76" s="389">
        <v>0</v>
      </c>
      <c r="J76" s="195">
        <v>0</v>
      </c>
      <c r="K76" s="387">
        <v>0</v>
      </c>
      <c r="L76" s="24"/>
    </row>
    <row r="77" spans="1:12">
      <c r="A77" s="433" t="s">
        <v>1201</v>
      </c>
      <c r="B77" s="173"/>
      <c r="C77" s="195">
        <v>0</v>
      </c>
      <c r="D77" s="195">
        <v>0</v>
      </c>
      <c r="E77" s="387">
        <v>0</v>
      </c>
      <c r="F77" s="388">
        <v>0</v>
      </c>
      <c r="G77" s="195">
        <v>0</v>
      </c>
      <c r="H77" s="387">
        <v>0</v>
      </c>
      <c r="I77" s="389">
        <v>0</v>
      </c>
      <c r="J77" s="195">
        <v>0</v>
      </c>
      <c r="K77" s="387">
        <v>0</v>
      </c>
      <c r="L77" s="24"/>
    </row>
    <row r="78" spans="1:12">
      <c r="A78" s="433" t="s">
        <v>1216</v>
      </c>
      <c r="B78" s="173"/>
      <c r="C78" s="195">
        <v>0</v>
      </c>
      <c r="D78" s="195">
        <v>0</v>
      </c>
      <c r="E78" s="387">
        <v>0</v>
      </c>
      <c r="F78" s="388">
        <v>0</v>
      </c>
      <c r="G78" s="195">
        <v>0</v>
      </c>
      <c r="H78" s="387">
        <v>0</v>
      </c>
      <c r="I78" s="389">
        <v>0</v>
      </c>
      <c r="J78" s="195">
        <v>0</v>
      </c>
      <c r="K78" s="387">
        <v>0</v>
      </c>
      <c r="L78" s="24"/>
    </row>
    <row r="79" spans="1:12">
      <c r="A79" s="433" t="s">
        <v>1203</v>
      </c>
      <c r="B79" s="173"/>
      <c r="C79" s="195">
        <v>0</v>
      </c>
      <c r="D79" s="195">
        <v>0</v>
      </c>
      <c r="E79" s="387">
        <v>0</v>
      </c>
      <c r="F79" s="388">
        <v>0</v>
      </c>
      <c r="G79" s="195">
        <v>0</v>
      </c>
      <c r="H79" s="387">
        <v>0</v>
      </c>
      <c r="I79" s="389">
        <v>0</v>
      </c>
      <c r="J79" s="195">
        <v>0</v>
      </c>
      <c r="K79" s="387">
        <v>0</v>
      </c>
      <c r="L79" s="24"/>
    </row>
    <row r="80" spans="1:12">
      <c r="A80" s="433" t="s">
        <v>554</v>
      </c>
      <c r="B80" s="173"/>
      <c r="C80" s="195">
        <v>0</v>
      </c>
      <c r="D80" s="195">
        <v>0</v>
      </c>
      <c r="E80" s="387">
        <v>0</v>
      </c>
      <c r="F80" s="388">
        <v>0</v>
      </c>
      <c r="G80" s="195">
        <v>0</v>
      </c>
      <c r="H80" s="387">
        <v>0</v>
      </c>
      <c r="I80" s="389">
        <v>0</v>
      </c>
      <c r="J80" s="195">
        <v>0</v>
      </c>
      <c r="K80" s="387">
        <v>0</v>
      </c>
      <c r="L80" s="24"/>
    </row>
    <row r="81" spans="1:14">
      <c r="A81" s="433" t="s">
        <v>1209</v>
      </c>
      <c r="B81" s="173"/>
      <c r="C81" s="195">
        <v>0</v>
      </c>
      <c r="D81" s="195">
        <v>0</v>
      </c>
      <c r="E81" s="387">
        <v>0</v>
      </c>
      <c r="F81" s="388">
        <v>0</v>
      </c>
      <c r="G81" s="195">
        <v>0</v>
      </c>
      <c r="H81" s="387">
        <v>0</v>
      </c>
      <c r="I81" s="389">
        <v>0</v>
      </c>
      <c r="J81" s="195">
        <v>0</v>
      </c>
      <c r="K81" s="387">
        <v>0</v>
      </c>
      <c r="L81" s="24"/>
    </row>
    <row r="82" spans="1:14">
      <c r="A82" s="433" t="s">
        <v>1204</v>
      </c>
      <c r="B82" s="173"/>
      <c r="C82" s="195">
        <v>0</v>
      </c>
      <c r="D82" s="195">
        <v>0</v>
      </c>
      <c r="E82" s="387">
        <v>0</v>
      </c>
      <c r="F82" s="388">
        <v>0</v>
      </c>
      <c r="G82" s="195">
        <v>0</v>
      </c>
      <c r="H82" s="387">
        <v>0</v>
      </c>
      <c r="I82" s="389">
        <v>0</v>
      </c>
      <c r="J82" s="195">
        <v>0</v>
      </c>
      <c r="K82" s="387">
        <v>0</v>
      </c>
      <c r="L82" s="24"/>
    </row>
    <row r="83" spans="1:14">
      <c r="A83" s="433" t="s">
        <v>1205</v>
      </c>
      <c r="B83" s="173"/>
      <c r="C83" s="195">
        <v>0</v>
      </c>
      <c r="D83" s="195">
        <v>0</v>
      </c>
      <c r="E83" s="387">
        <v>0</v>
      </c>
      <c r="F83" s="388">
        <v>0</v>
      </c>
      <c r="G83" s="195">
        <v>0</v>
      </c>
      <c r="H83" s="387">
        <v>0</v>
      </c>
      <c r="I83" s="389">
        <v>0</v>
      </c>
      <c r="J83" s="195">
        <v>0</v>
      </c>
      <c r="K83" s="387">
        <v>0</v>
      </c>
      <c r="L83" s="24"/>
    </row>
    <row r="84" spans="1:14">
      <c r="A84" s="456" t="s">
        <v>1223</v>
      </c>
      <c r="B84" s="173"/>
      <c r="C84" s="403">
        <v>0</v>
      </c>
      <c r="D84" s="403">
        <v>0</v>
      </c>
      <c r="E84" s="404">
        <v>0</v>
      </c>
      <c r="F84" s="405">
        <v>0</v>
      </c>
      <c r="G84" s="403">
        <v>0</v>
      </c>
      <c r="H84" s="404">
        <v>0</v>
      </c>
      <c r="I84" s="406">
        <v>0</v>
      </c>
      <c r="J84" s="403">
        <v>0</v>
      </c>
      <c r="K84" s="404">
        <v>0</v>
      </c>
      <c r="L84" s="24"/>
    </row>
    <row r="85" spans="1:14">
      <c r="A85" s="1632" t="s">
        <v>1207</v>
      </c>
      <c r="B85" s="173">
        <v>4</v>
      </c>
      <c r="C85" s="1740"/>
      <c r="D85" s="1734">
        <v>0</v>
      </c>
      <c r="E85" s="1737">
        <v>0</v>
      </c>
      <c r="F85" s="1738">
        <v>0</v>
      </c>
      <c r="G85" s="1734">
        <v>0</v>
      </c>
      <c r="H85" s="1737">
        <v>0</v>
      </c>
      <c r="I85" s="1739">
        <v>0</v>
      </c>
      <c r="J85" s="1734">
        <v>0</v>
      </c>
      <c r="K85" s="1737">
        <v>0</v>
      </c>
      <c r="L85" s="24"/>
    </row>
    <row r="86" spans="1:14">
      <c r="A86" s="453"/>
      <c r="B86" s="173"/>
      <c r="C86" s="138"/>
      <c r="D86" s="138"/>
      <c r="E86" s="139"/>
      <c r="F86" s="137"/>
      <c r="G86" s="138"/>
      <c r="H86" s="139"/>
      <c r="I86" s="140"/>
      <c r="J86" s="138"/>
      <c r="K86" s="139"/>
      <c r="L86" s="24"/>
    </row>
    <row r="87" spans="1:14">
      <c r="A87" s="615" t="s">
        <v>1224</v>
      </c>
      <c r="B87" s="1696"/>
      <c r="C87" s="586">
        <v>0</v>
      </c>
      <c r="D87" s="586">
        <v>0</v>
      </c>
      <c r="E87" s="587">
        <v>0</v>
      </c>
      <c r="F87" s="588">
        <v>0</v>
      </c>
      <c r="G87" s="586">
        <v>0</v>
      </c>
      <c r="H87" s="587">
        <v>0</v>
      </c>
      <c r="I87" s="593">
        <v>0</v>
      </c>
      <c r="J87" s="586">
        <v>0</v>
      </c>
      <c r="K87" s="587">
        <v>0</v>
      </c>
      <c r="L87" s="24"/>
    </row>
    <row r="88" spans="1:14" ht="6.75" customHeight="1">
      <c r="A88" s="453"/>
      <c r="B88" s="173"/>
      <c r="C88" s="138"/>
      <c r="D88" s="138"/>
      <c r="E88" s="139"/>
      <c r="F88" s="137"/>
      <c r="G88" s="138"/>
      <c r="H88" s="139"/>
      <c r="I88" s="140"/>
      <c r="J88" s="138"/>
      <c r="K88" s="139"/>
      <c r="L88" s="24"/>
    </row>
    <row r="89" spans="1:14" ht="25.5">
      <c r="A89" s="1746" t="s">
        <v>1225</v>
      </c>
      <c r="B89" s="698"/>
      <c r="C89" s="230">
        <v>0</v>
      </c>
      <c r="D89" s="230">
        <v>15215063</v>
      </c>
      <c r="E89" s="231">
        <v>0</v>
      </c>
      <c r="F89" s="232">
        <v>0</v>
      </c>
      <c r="G89" s="230">
        <v>0</v>
      </c>
      <c r="H89" s="231">
        <v>0</v>
      </c>
      <c r="I89" s="233">
        <v>20879052.109999999</v>
      </c>
      <c r="J89" s="230">
        <v>0</v>
      </c>
      <c r="K89" s="231">
        <v>0</v>
      </c>
      <c r="L89" s="24"/>
    </row>
    <row r="90" spans="1:14">
      <c r="A90" s="1632" t="s">
        <v>1207</v>
      </c>
      <c r="B90" s="173">
        <v>4</v>
      </c>
      <c r="C90" s="1741"/>
      <c r="D90" s="1734">
        <v>0</v>
      </c>
      <c r="E90" s="1739">
        <v>-1</v>
      </c>
      <c r="F90" s="1738">
        <v>0</v>
      </c>
      <c r="G90" s="1734">
        <v>0</v>
      </c>
      <c r="H90" s="1737">
        <v>0</v>
      </c>
      <c r="I90" s="1739">
        <v>0</v>
      </c>
      <c r="J90" s="1734">
        <v>-1</v>
      </c>
      <c r="K90" s="1737">
        <v>0</v>
      </c>
      <c r="L90" s="143"/>
      <c r="M90" s="62"/>
      <c r="N90" s="62"/>
    </row>
    <row r="91" spans="1:14">
      <c r="A91" s="1580" t="s">
        <v>1226</v>
      </c>
      <c r="B91" s="671">
        <v>5</v>
      </c>
      <c r="C91" s="416">
        <v>0</v>
      </c>
      <c r="D91" s="416">
        <v>13632056</v>
      </c>
      <c r="E91" s="417">
        <v>0</v>
      </c>
      <c r="F91" s="415">
        <v>0</v>
      </c>
      <c r="G91" s="416">
        <v>0</v>
      </c>
      <c r="H91" s="414">
        <v>0</v>
      </c>
      <c r="I91" s="417">
        <v>19451122.77</v>
      </c>
      <c r="J91" s="416">
        <v>0</v>
      </c>
      <c r="K91" s="414">
        <v>0</v>
      </c>
      <c r="L91" s="143"/>
      <c r="M91" s="62"/>
      <c r="N91" s="62"/>
    </row>
    <row r="92" spans="1:14" s="325" customFormat="1" hidden="1">
      <c r="A92" s="476" t="s">
        <v>98</v>
      </c>
      <c r="B92" s="421"/>
      <c r="C92" s="1587"/>
      <c r="D92" s="1587"/>
      <c r="E92" s="1587"/>
      <c r="F92" s="1587"/>
      <c r="G92" s="1587"/>
      <c r="H92" s="1587"/>
      <c r="I92" s="1587"/>
      <c r="J92" s="1587"/>
      <c r="K92" s="1587"/>
      <c r="L92" s="871"/>
      <c r="M92" s="871"/>
      <c r="N92" s="871"/>
    </row>
    <row r="93" spans="1:14" s="325" customFormat="1" hidden="1">
      <c r="A93" s="478" t="s">
        <v>1227</v>
      </c>
      <c r="B93" s="421"/>
      <c r="C93" s="1587"/>
      <c r="D93" s="1587"/>
      <c r="E93" s="1587"/>
      <c r="F93" s="1587"/>
      <c r="G93" s="1587"/>
      <c r="H93" s="1587"/>
      <c r="I93" s="1587"/>
      <c r="J93" s="1587"/>
      <c r="K93" s="1587"/>
      <c r="L93" s="871"/>
      <c r="M93" s="871"/>
      <c r="N93" s="871"/>
    </row>
    <row r="94" spans="1:14" s="325" customFormat="1" hidden="1">
      <c r="A94" s="1747" t="s">
        <v>1228</v>
      </c>
      <c r="B94" s="421"/>
      <c r="C94" s="1587"/>
      <c r="D94" s="1587"/>
      <c r="E94" s="1587"/>
      <c r="F94" s="1587"/>
      <c r="G94" s="1587"/>
      <c r="H94" s="1587"/>
      <c r="I94" s="1587"/>
      <c r="J94" s="1587"/>
      <c r="K94" s="1587"/>
      <c r="L94" s="871"/>
      <c r="M94" s="871"/>
      <c r="N94" s="871"/>
    </row>
    <row r="95" spans="1:14" s="325" customFormat="1" hidden="1">
      <c r="A95" s="478" t="s">
        <v>1229</v>
      </c>
      <c r="B95" s="421"/>
      <c r="C95" s="1587"/>
      <c r="D95" s="1587"/>
      <c r="E95" s="1587"/>
      <c r="F95" s="1587"/>
      <c r="G95" s="1587"/>
      <c r="H95" s="1587"/>
      <c r="I95" s="1587"/>
      <c r="J95" s="1587"/>
      <c r="K95" s="1587"/>
      <c r="L95" s="871"/>
      <c r="M95" s="871"/>
      <c r="N95" s="871"/>
    </row>
    <row r="96" spans="1:14" s="325" customFormat="1" hidden="1">
      <c r="A96" s="1747" t="s">
        <v>1230</v>
      </c>
      <c r="B96" s="334"/>
      <c r="C96" s="1748"/>
    </row>
    <row r="97" spans="1:11" s="325" customFormat="1" hidden="1">
      <c r="A97" s="1747" t="s">
        <v>1231</v>
      </c>
      <c r="B97" s="334"/>
      <c r="C97" s="1748"/>
    </row>
    <row r="98" spans="1:11" s="325" customFormat="1" hidden="1">
      <c r="A98" s="1749" t="s">
        <v>1232</v>
      </c>
      <c r="B98" s="334"/>
    </row>
    <row r="99" spans="1:11" s="325" customFormat="1" hidden="1">
      <c r="A99" s="1747" t="s">
        <v>1233</v>
      </c>
      <c r="B99" s="334"/>
    </row>
    <row r="100" spans="1:11" s="325" customFormat="1" hidden="1">
      <c r="A100" s="1747" t="s">
        <v>1234</v>
      </c>
      <c r="B100" s="334"/>
    </row>
    <row r="101" spans="1:11" s="325" customFormat="1" hidden="1">
      <c r="A101" s="1747" t="s">
        <v>1235</v>
      </c>
      <c r="B101" s="334"/>
    </row>
    <row r="102" spans="1:11" s="325" customFormat="1" hidden="1">
      <c r="A102" s="1747" t="s">
        <v>1236</v>
      </c>
      <c r="B102" s="334"/>
    </row>
    <row r="103" spans="1:11" s="325" customFormat="1" hidden="1">
      <c r="A103" s="1747" t="s">
        <v>1237</v>
      </c>
      <c r="B103" s="334"/>
    </row>
    <row r="104" spans="1:11" s="325" customFormat="1" hidden="1">
      <c r="A104" s="1747" t="s">
        <v>1238</v>
      </c>
      <c r="B104" s="334"/>
    </row>
    <row r="105" spans="1:11" hidden="1"/>
    <row r="106" spans="1:11" hidden="1">
      <c r="B106" s="2"/>
    </row>
    <row r="107" spans="1:11" hidden="1">
      <c r="A107" s="2" t="s">
        <v>1239</v>
      </c>
      <c r="B107" s="2"/>
      <c r="C107" s="250">
        <v>-1423440.1600000001</v>
      </c>
      <c r="D107" s="250">
        <v>-8390.9699999999721</v>
      </c>
      <c r="E107" s="250">
        <v>-1693387.8599999999</v>
      </c>
      <c r="F107" s="250">
        <v>-1780000</v>
      </c>
      <c r="G107" s="250">
        <v>-1780000</v>
      </c>
      <c r="H107" s="250">
        <v>-1783890</v>
      </c>
      <c r="I107" s="250">
        <v>-422070.65999999992</v>
      </c>
      <c r="J107" s="250">
        <v>-1890000</v>
      </c>
      <c r="K107" s="250">
        <v>-2000000</v>
      </c>
    </row>
    <row r="108" spans="1:11" hidden="1">
      <c r="A108" s="2" t="s">
        <v>1240</v>
      </c>
      <c r="B108" s="2"/>
      <c r="C108" s="250">
        <v>-10576660.059999999</v>
      </c>
      <c r="D108" s="250">
        <v>1816042.2899999991</v>
      </c>
      <c r="E108" s="250">
        <v>-13579497.119999997</v>
      </c>
      <c r="F108" s="250">
        <v>-18695710</v>
      </c>
      <c r="G108" s="250">
        <v>-19220645</v>
      </c>
      <c r="H108" s="250">
        <v>-16767022</v>
      </c>
      <c r="I108" s="250">
        <v>2684100.7700000009</v>
      </c>
      <c r="J108" s="250">
        <v>-23278845.536823008</v>
      </c>
      <c r="K108" s="250">
        <v>-20453450</v>
      </c>
    </row>
    <row r="109" spans="1:11" hidden="1">
      <c r="B109" s="2"/>
    </row>
    <row r="110" spans="1:11" hidden="1">
      <c r="B110" s="2"/>
    </row>
    <row r="111" spans="1:11" hidden="1">
      <c r="B111" s="2"/>
    </row>
    <row r="112" spans="1:11" hidden="1">
      <c r="B112" s="2"/>
    </row>
    <row r="113" spans="2:2" hidden="1">
      <c r="B113" s="2"/>
    </row>
    <row r="114" spans="2:2" hidden="1">
      <c r="B114" s="2"/>
    </row>
    <row r="115" spans="2:2" hidden="1">
      <c r="B115" s="2"/>
    </row>
    <row r="116" spans="2:2" hidden="1">
      <c r="B116" s="2"/>
    </row>
    <row r="117" spans="2:2" hidden="1">
      <c r="B117" s="2"/>
    </row>
    <row r="118" spans="2:2" hidden="1">
      <c r="B118" s="2"/>
    </row>
    <row r="119" spans="2:2" hidden="1">
      <c r="B119" s="2"/>
    </row>
    <row r="120" spans="2:2" hidden="1">
      <c r="B120" s="2"/>
    </row>
    <row r="121" spans="2:2" hidden="1">
      <c r="B121" s="2"/>
    </row>
    <row r="122" spans="2:2" hidden="1">
      <c r="B122" s="2"/>
    </row>
    <row r="123" spans="2:2" hidden="1">
      <c r="B123" s="2"/>
    </row>
    <row r="124" spans="2:2" hidden="1">
      <c r="B124" s="2"/>
    </row>
    <row r="125" spans="2:2" hidden="1">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sheetData>
  <mergeCells count="2">
    <mergeCell ref="F2:H2"/>
    <mergeCell ref="I2:K2"/>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O88"/>
  <sheetViews>
    <sheetView topLeftCell="A53" workbookViewId="0">
      <selection activeCell="D93" sqref="D92:D93"/>
    </sheetView>
  </sheetViews>
  <sheetFormatPr defaultRowHeight="12.75"/>
  <cols>
    <col min="1" max="1" width="38.7109375" style="2" customWidth="1"/>
    <col min="2" max="2" width="0" style="249" hidden="1" customWidth="1"/>
    <col min="3" max="3" width="4.140625" style="249" customWidth="1"/>
    <col min="4" max="16384" width="9.140625" style="2"/>
  </cols>
  <sheetData>
    <row r="1" spans="1:9" ht="13.5">
      <c r="A1" s="166" t="s">
        <v>1241</v>
      </c>
      <c r="B1" s="166"/>
      <c r="C1" s="166"/>
      <c r="D1" s="166"/>
      <c r="E1" s="166"/>
      <c r="F1" s="166"/>
      <c r="G1" s="166"/>
      <c r="H1" s="166"/>
      <c r="I1" s="166"/>
    </row>
    <row r="2" spans="1:9" ht="25.5">
      <c r="A2" s="1624" t="s">
        <v>1242</v>
      </c>
      <c r="B2" s="169" t="s">
        <v>72</v>
      </c>
      <c r="C2" s="2219" t="s">
        <v>1243</v>
      </c>
      <c r="D2" s="1750" t="s">
        <v>1198</v>
      </c>
      <c r="E2" s="1750" t="s">
        <v>1244</v>
      </c>
      <c r="F2" s="1750" t="s">
        <v>1245</v>
      </c>
      <c r="G2" s="1750" t="s">
        <v>1246</v>
      </c>
      <c r="H2" s="1751" t="s">
        <v>1205</v>
      </c>
      <c r="I2" s="1751" t="s">
        <v>1247</v>
      </c>
    </row>
    <row r="3" spans="1:9" ht="13.5">
      <c r="A3" s="170" t="s">
        <v>1248</v>
      </c>
      <c r="B3" s="1752"/>
      <c r="C3" s="2220"/>
      <c r="D3" s="9"/>
      <c r="E3" s="1753" t="s">
        <v>1249</v>
      </c>
      <c r="F3" s="9"/>
      <c r="G3" s="9"/>
      <c r="H3" s="1754" t="s">
        <v>1250</v>
      </c>
      <c r="I3" s="1754" t="s">
        <v>1251</v>
      </c>
    </row>
    <row r="4" spans="1:9">
      <c r="A4" s="172" t="s">
        <v>1252</v>
      </c>
      <c r="B4" s="173">
        <v>4</v>
      </c>
      <c r="C4" s="1755"/>
      <c r="D4" s="1756"/>
      <c r="E4" s="1756"/>
      <c r="F4" s="1756"/>
      <c r="G4" s="1757"/>
      <c r="H4" s="1758"/>
      <c r="I4" s="1759"/>
    </row>
    <row r="5" spans="1:9">
      <c r="A5" s="433" t="s">
        <v>1253</v>
      </c>
      <c r="B5" s="173">
        <v>5</v>
      </c>
      <c r="C5" s="1760">
        <v>0</v>
      </c>
      <c r="D5" s="1459"/>
      <c r="E5" s="1459"/>
      <c r="F5" s="1459"/>
      <c r="G5" s="1761"/>
      <c r="H5" s="1762"/>
      <c r="I5" s="1759">
        <v>0</v>
      </c>
    </row>
    <row r="6" spans="1:9">
      <c r="A6" s="433" t="s">
        <v>1254</v>
      </c>
      <c r="B6" s="173"/>
      <c r="C6" s="1760">
        <v>0</v>
      </c>
      <c r="D6" s="1459"/>
      <c r="E6" s="1459"/>
      <c r="F6" s="1459"/>
      <c r="G6" s="1761"/>
      <c r="H6" s="1762"/>
      <c r="I6" s="1759">
        <v>0</v>
      </c>
    </row>
    <row r="7" spans="1:9">
      <c r="A7" s="433" t="s">
        <v>1255</v>
      </c>
      <c r="B7" s="173"/>
      <c r="C7" s="1760">
        <v>0</v>
      </c>
      <c r="D7" s="1459"/>
      <c r="E7" s="1459"/>
      <c r="F7" s="1459"/>
      <c r="G7" s="1761"/>
      <c r="H7" s="1762"/>
      <c r="I7" s="1759">
        <v>0</v>
      </c>
    </row>
    <row r="8" spans="1:9">
      <c r="A8" s="433" t="s">
        <v>1256</v>
      </c>
      <c r="B8" s="173"/>
      <c r="C8" s="1760">
        <v>0</v>
      </c>
      <c r="D8" s="1459"/>
      <c r="E8" s="1459"/>
      <c r="F8" s="1459"/>
      <c r="G8" s="1761"/>
      <c r="H8" s="1762"/>
      <c r="I8" s="1759">
        <v>0</v>
      </c>
    </row>
    <row r="9" spans="1:9">
      <c r="A9" s="433" t="s">
        <v>1257</v>
      </c>
      <c r="B9" s="173"/>
      <c r="C9" s="1760">
        <v>0</v>
      </c>
      <c r="D9" s="1459"/>
      <c r="E9" s="1459"/>
      <c r="F9" s="1459"/>
      <c r="G9" s="1761"/>
      <c r="H9" s="1762"/>
      <c r="I9" s="1759">
        <v>0</v>
      </c>
    </row>
    <row r="10" spans="1:9">
      <c r="A10" s="433" t="s">
        <v>1258</v>
      </c>
      <c r="B10" s="173"/>
      <c r="C10" s="1760">
        <v>0</v>
      </c>
      <c r="D10" s="1459"/>
      <c r="E10" s="1459"/>
      <c r="F10" s="1459"/>
      <c r="G10" s="1761"/>
      <c r="H10" s="1762"/>
      <c r="I10" s="1759">
        <v>0</v>
      </c>
    </row>
    <row r="11" spans="1:9">
      <c r="A11" s="615" t="s">
        <v>1259</v>
      </c>
      <c r="B11" s="1696">
        <v>9</v>
      </c>
      <c r="C11" s="1763">
        <v>0</v>
      </c>
      <c r="D11" s="1764">
        <v>0</v>
      </c>
      <c r="E11" s="1764">
        <v>0</v>
      </c>
      <c r="F11" s="1765">
        <v>0</v>
      </c>
      <c r="G11" s="1764"/>
      <c r="H11" s="1766"/>
      <c r="I11" s="1767">
        <v>0</v>
      </c>
    </row>
    <row r="12" spans="1:9">
      <c r="A12" s="453"/>
      <c r="B12" s="173"/>
      <c r="C12" s="1755"/>
      <c r="D12" s="1756"/>
      <c r="E12" s="1757"/>
      <c r="F12" s="1756"/>
      <c r="G12" s="1757"/>
      <c r="H12" s="1758"/>
      <c r="I12" s="1759"/>
    </row>
    <row r="13" spans="1:9">
      <c r="A13" s="172" t="s">
        <v>1208</v>
      </c>
      <c r="B13" s="173">
        <v>6</v>
      </c>
      <c r="C13" s="1755"/>
      <c r="D13" s="1756"/>
      <c r="E13" s="1757"/>
      <c r="F13" s="1756"/>
      <c r="G13" s="1757"/>
      <c r="H13" s="1758"/>
      <c r="I13" s="1759"/>
    </row>
    <row r="14" spans="1:9">
      <c r="A14" s="1600"/>
      <c r="B14" s="173"/>
      <c r="C14" s="1760"/>
      <c r="D14" s="1459">
        <v>0</v>
      </c>
      <c r="E14" s="1459">
        <v>0</v>
      </c>
      <c r="F14" s="1459">
        <v>0</v>
      </c>
      <c r="G14" s="1459">
        <v>0</v>
      </c>
      <c r="H14" s="1768">
        <v>0</v>
      </c>
      <c r="I14" s="1759">
        <v>0</v>
      </c>
    </row>
    <row r="15" spans="1:9">
      <c r="A15" s="1600"/>
      <c r="B15" s="173"/>
      <c r="C15" s="1760"/>
      <c r="D15" s="1459">
        <v>0</v>
      </c>
      <c r="E15" s="1459">
        <v>0</v>
      </c>
      <c r="F15" s="1459">
        <v>0</v>
      </c>
      <c r="G15" s="1459">
        <v>0</v>
      </c>
      <c r="H15" s="1768">
        <v>0</v>
      </c>
      <c r="I15" s="1759">
        <v>0</v>
      </c>
    </row>
    <row r="16" spans="1:9">
      <c r="A16" s="1600"/>
      <c r="B16" s="173"/>
      <c r="C16" s="1760"/>
      <c r="D16" s="1459">
        <v>0</v>
      </c>
      <c r="E16" s="1459">
        <v>0</v>
      </c>
      <c r="F16" s="1459">
        <v>0</v>
      </c>
      <c r="G16" s="1459">
        <v>0</v>
      </c>
      <c r="H16" s="1768">
        <v>0</v>
      </c>
      <c r="I16" s="1759">
        <v>0</v>
      </c>
    </row>
    <row r="17" spans="1:9">
      <c r="A17" s="1600"/>
      <c r="B17" s="173"/>
      <c r="C17" s="1760"/>
      <c r="D17" s="1459">
        <v>0</v>
      </c>
      <c r="E17" s="1459">
        <v>0</v>
      </c>
      <c r="F17" s="1459">
        <v>0</v>
      </c>
      <c r="G17" s="1459">
        <v>0</v>
      </c>
      <c r="H17" s="1768">
        <v>0</v>
      </c>
      <c r="I17" s="1759">
        <v>0</v>
      </c>
    </row>
    <row r="18" spans="1:9">
      <c r="A18" s="1600"/>
      <c r="B18" s="173"/>
      <c r="C18" s="1760"/>
      <c r="D18" s="1459">
        <v>0</v>
      </c>
      <c r="E18" s="1459">
        <v>0</v>
      </c>
      <c r="F18" s="1459">
        <v>0</v>
      </c>
      <c r="G18" s="1459">
        <v>0</v>
      </c>
      <c r="H18" s="1768">
        <v>0</v>
      </c>
      <c r="I18" s="1759">
        <v>0</v>
      </c>
    </row>
    <row r="19" spans="1:9">
      <c r="A19" s="1600"/>
      <c r="B19" s="173"/>
      <c r="C19" s="1760"/>
      <c r="D19" s="1459"/>
      <c r="E19" s="1459"/>
      <c r="F19" s="1459"/>
      <c r="G19" s="1459"/>
      <c r="H19" s="1768"/>
      <c r="I19" s="1759">
        <v>0</v>
      </c>
    </row>
    <row r="20" spans="1:9">
      <c r="A20" s="453"/>
      <c r="B20" s="173"/>
      <c r="C20" s="1769"/>
      <c r="D20" s="1770"/>
      <c r="E20" s="1771"/>
      <c r="F20" s="1770"/>
      <c r="G20" s="1771"/>
      <c r="H20" s="1772"/>
      <c r="I20" s="1759"/>
    </row>
    <row r="21" spans="1:9">
      <c r="A21" s="1773" t="s">
        <v>1260</v>
      </c>
      <c r="B21" s="173"/>
      <c r="C21" s="1755"/>
      <c r="D21" s="1756"/>
      <c r="E21" s="1757"/>
      <c r="F21" s="1756"/>
      <c r="G21" s="1757"/>
      <c r="H21" s="1758"/>
      <c r="I21" s="1759"/>
    </row>
    <row r="22" spans="1:9">
      <c r="A22" s="1600"/>
      <c r="B22" s="173"/>
      <c r="C22" s="1760"/>
      <c r="D22" s="1459"/>
      <c r="E22" s="1459"/>
      <c r="F22" s="1459"/>
      <c r="G22" s="1459"/>
      <c r="H22" s="1768"/>
      <c r="I22" s="1759">
        <v>0</v>
      </c>
    </row>
    <row r="23" spans="1:9">
      <c r="A23" s="1600"/>
      <c r="B23" s="173"/>
      <c r="C23" s="1760"/>
      <c r="D23" s="1459"/>
      <c r="E23" s="1459"/>
      <c r="F23" s="1459"/>
      <c r="G23" s="1459"/>
      <c r="H23" s="1768"/>
      <c r="I23" s="1759">
        <v>0</v>
      </c>
    </row>
    <row r="24" spans="1:9">
      <c r="A24" s="1600"/>
      <c r="B24" s="173"/>
      <c r="C24" s="1760"/>
      <c r="D24" s="1459"/>
      <c r="E24" s="1459"/>
      <c r="F24" s="1459"/>
      <c r="G24" s="1459"/>
      <c r="H24" s="1768"/>
      <c r="I24" s="1759">
        <v>0</v>
      </c>
    </row>
    <row r="25" spans="1:9">
      <c r="A25" s="1600"/>
      <c r="B25" s="173"/>
      <c r="C25" s="1760"/>
      <c r="D25" s="1459"/>
      <c r="E25" s="1459"/>
      <c r="F25" s="1459"/>
      <c r="G25" s="1459"/>
      <c r="H25" s="1768"/>
      <c r="I25" s="1759">
        <v>0</v>
      </c>
    </row>
    <row r="26" spans="1:9">
      <c r="A26" s="1600"/>
      <c r="B26" s="173"/>
      <c r="C26" s="1760"/>
      <c r="D26" s="1459"/>
      <c r="E26" s="1459"/>
      <c r="F26" s="1459"/>
      <c r="G26" s="1459"/>
      <c r="H26" s="1768"/>
      <c r="I26" s="1759">
        <v>0</v>
      </c>
    </row>
    <row r="27" spans="1:9">
      <c r="A27" s="1600"/>
      <c r="B27" s="173"/>
      <c r="C27" s="1760"/>
      <c r="D27" s="1459"/>
      <c r="E27" s="1459"/>
      <c r="F27" s="1459"/>
      <c r="G27" s="1459"/>
      <c r="H27" s="1768"/>
      <c r="I27" s="1759">
        <v>0</v>
      </c>
    </row>
    <row r="28" spans="1:9">
      <c r="A28" s="1600"/>
      <c r="B28" s="173"/>
      <c r="C28" s="1760"/>
      <c r="D28" s="1459"/>
      <c r="E28" s="1459"/>
      <c r="F28" s="1459"/>
      <c r="G28" s="1459"/>
      <c r="H28" s="1768"/>
      <c r="I28" s="1759">
        <v>0</v>
      </c>
    </row>
    <row r="29" spans="1:9">
      <c r="A29" s="1600"/>
      <c r="B29" s="173"/>
      <c r="C29" s="1760"/>
      <c r="D29" s="1459"/>
      <c r="E29" s="1459"/>
      <c r="F29" s="1459"/>
      <c r="G29" s="1459"/>
      <c r="H29" s="1768"/>
      <c r="I29" s="1759">
        <v>0</v>
      </c>
    </row>
    <row r="30" spans="1:9">
      <c r="A30" s="1600"/>
      <c r="B30" s="173"/>
      <c r="C30" s="1760"/>
      <c r="D30" s="1459"/>
      <c r="E30" s="1459"/>
      <c r="F30" s="1459"/>
      <c r="G30" s="1459"/>
      <c r="H30" s="1768"/>
      <c r="I30" s="1759">
        <v>0</v>
      </c>
    </row>
    <row r="31" spans="1:9">
      <c r="A31" s="1600"/>
      <c r="B31" s="173"/>
      <c r="C31" s="1760"/>
      <c r="D31" s="1459"/>
      <c r="E31" s="1459"/>
      <c r="F31" s="1459"/>
      <c r="G31" s="1459"/>
      <c r="H31" s="1768"/>
      <c r="I31" s="1759">
        <v>0</v>
      </c>
    </row>
    <row r="32" spans="1:9">
      <c r="A32" s="1600"/>
      <c r="B32" s="173"/>
      <c r="C32" s="1760"/>
      <c r="D32" s="1459"/>
      <c r="E32" s="1459"/>
      <c r="F32" s="1459"/>
      <c r="G32" s="1459"/>
      <c r="H32" s="1768"/>
      <c r="I32" s="1759">
        <v>0</v>
      </c>
    </row>
    <row r="33" spans="1:9">
      <c r="A33" s="631"/>
      <c r="B33" s="173"/>
      <c r="C33" s="1760"/>
      <c r="D33" s="1459"/>
      <c r="E33" s="1459"/>
      <c r="F33" s="1459"/>
      <c r="G33" s="1459"/>
      <c r="H33" s="1768"/>
      <c r="I33" s="1759">
        <v>0</v>
      </c>
    </row>
    <row r="34" spans="1:9">
      <c r="A34" s="631"/>
      <c r="B34" s="173"/>
      <c r="C34" s="1760"/>
      <c r="D34" s="1459"/>
      <c r="E34" s="1459"/>
      <c r="F34" s="1459"/>
      <c r="G34" s="1459"/>
      <c r="H34" s="1768"/>
      <c r="I34" s="1759">
        <v>0</v>
      </c>
    </row>
    <row r="35" spans="1:9">
      <c r="A35" s="615" t="s">
        <v>1261</v>
      </c>
      <c r="B35" s="1696">
        <v>9</v>
      </c>
      <c r="C35" s="1774">
        <v>0</v>
      </c>
      <c r="D35" s="1765">
        <v>0</v>
      </c>
      <c r="E35" s="1764">
        <v>0</v>
      </c>
      <c r="F35" s="1765">
        <v>0</v>
      </c>
      <c r="G35" s="1764">
        <v>0</v>
      </c>
      <c r="H35" s="1766">
        <v>0</v>
      </c>
      <c r="I35" s="1767">
        <v>0</v>
      </c>
    </row>
    <row r="36" spans="1:9">
      <c r="A36" s="453"/>
      <c r="B36" s="173"/>
      <c r="C36" s="1755"/>
      <c r="D36" s="1756"/>
      <c r="E36" s="1757"/>
      <c r="F36" s="1756"/>
      <c r="G36" s="1757"/>
      <c r="H36" s="1758"/>
      <c r="I36" s="1759"/>
    </row>
    <row r="37" spans="1:9">
      <c r="A37" s="172" t="s">
        <v>1262</v>
      </c>
      <c r="B37" s="173" t="s">
        <v>1263</v>
      </c>
      <c r="C37" s="1755"/>
      <c r="D37" s="1756"/>
      <c r="E37" s="1757"/>
      <c r="F37" s="1756"/>
      <c r="G37" s="1757"/>
      <c r="H37" s="1758"/>
      <c r="I37" s="1759"/>
    </row>
    <row r="38" spans="1:9">
      <c r="A38" s="439" t="s">
        <v>1264</v>
      </c>
      <c r="B38" s="173"/>
      <c r="C38" s="1775"/>
      <c r="D38" s="1757"/>
      <c r="E38" s="1757"/>
      <c r="F38" s="1757"/>
      <c r="G38" s="1757"/>
      <c r="H38" s="1758"/>
      <c r="I38" s="1776"/>
    </row>
    <row r="39" spans="1:9">
      <c r="A39" s="1600"/>
      <c r="B39" s="173"/>
      <c r="C39" s="1760"/>
      <c r="D39" s="1459"/>
      <c r="E39" s="1459"/>
      <c r="F39" s="1459"/>
      <c r="G39" s="1459"/>
      <c r="H39" s="1768"/>
      <c r="I39" s="1776">
        <v>0</v>
      </c>
    </row>
    <row r="40" spans="1:9">
      <c r="A40" s="1600"/>
      <c r="B40" s="173"/>
      <c r="C40" s="1760"/>
      <c r="D40" s="1459"/>
      <c r="E40" s="1459"/>
      <c r="F40" s="1459"/>
      <c r="G40" s="1459"/>
      <c r="H40" s="1768"/>
      <c r="I40" s="1776">
        <v>0</v>
      </c>
    </row>
    <row r="41" spans="1:9">
      <c r="A41" s="1600"/>
      <c r="B41" s="173"/>
      <c r="C41" s="1760"/>
      <c r="D41" s="1459"/>
      <c r="E41" s="1459"/>
      <c r="F41" s="1459"/>
      <c r="G41" s="1459"/>
      <c r="H41" s="1768"/>
      <c r="I41" s="1776">
        <v>0</v>
      </c>
    </row>
    <row r="42" spans="1:9">
      <c r="A42" s="1600"/>
      <c r="B42" s="173"/>
      <c r="C42" s="1760"/>
      <c r="D42" s="1459"/>
      <c r="E42" s="1459"/>
      <c r="F42" s="1459"/>
      <c r="G42" s="1459"/>
      <c r="H42" s="1768"/>
      <c r="I42" s="1776">
        <v>0</v>
      </c>
    </row>
    <row r="43" spans="1:9">
      <c r="A43" s="1600"/>
      <c r="B43" s="173"/>
      <c r="C43" s="1760"/>
      <c r="D43" s="1459"/>
      <c r="E43" s="1459"/>
      <c r="F43" s="1459"/>
      <c r="G43" s="1459"/>
      <c r="H43" s="1768"/>
      <c r="I43" s="1776">
        <v>0</v>
      </c>
    </row>
    <row r="44" spans="1:9">
      <c r="A44" s="1600"/>
      <c r="B44" s="173"/>
      <c r="C44" s="1760"/>
      <c r="D44" s="1459"/>
      <c r="E44" s="1459"/>
      <c r="F44" s="1459"/>
      <c r="G44" s="1459"/>
      <c r="H44" s="1768"/>
      <c r="I44" s="1776">
        <v>0</v>
      </c>
    </row>
    <row r="45" spans="1:9">
      <c r="A45" s="1600"/>
      <c r="B45" s="173"/>
      <c r="C45" s="1760"/>
      <c r="D45" s="1459"/>
      <c r="E45" s="1459"/>
      <c r="F45" s="1459"/>
      <c r="G45" s="1459"/>
      <c r="H45" s="1768"/>
      <c r="I45" s="1776">
        <v>0</v>
      </c>
    </row>
    <row r="46" spans="1:9">
      <c r="A46" s="1600"/>
      <c r="B46" s="173"/>
      <c r="C46" s="1760"/>
      <c r="D46" s="1459"/>
      <c r="E46" s="1459"/>
      <c r="F46" s="1459"/>
      <c r="G46" s="1459"/>
      <c r="H46" s="1768"/>
      <c r="I46" s="1776">
        <v>0</v>
      </c>
    </row>
    <row r="47" spans="1:9">
      <c r="A47" s="1600"/>
      <c r="B47" s="173"/>
      <c r="C47" s="1760"/>
      <c r="D47" s="1459"/>
      <c r="E47" s="1459"/>
      <c r="F47" s="1459"/>
      <c r="G47" s="1459"/>
      <c r="H47" s="1768"/>
      <c r="I47" s="1776">
        <v>0</v>
      </c>
    </row>
    <row r="48" spans="1:9">
      <c r="A48" s="1600"/>
      <c r="B48" s="173"/>
      <c r="C48" s="1760"/>
      <c r="D48" s="1459"/>
      <c r="E48" s="1459"/>
      <c r="F48" s="1459"/>
      <c r="G48" s="1459"/>
      <c r="H48" s="1768"/>
      <c r="I48" s="1776">
        <v>0</v>
      </c>
    </row>
    <row r="49" spans="1:15">
      <c r="A49" s="1600"/>
      <c r="B49" s="173"/>
      <c r="C49" s="1760"/>
      <c r="D49" s="1459"/>
      <c r="E49" s="1459"/>
      <c r="F49" s="1459"/>
      <c r="G49" s="1459"/>
      <c r="H49" s="1768"/>
      <c r="I49" s="1776">
        <v>0</v>
      </c>
    </row>
    <row r="50" spans="1:15">
      <c r="A50" s="1600"/>
      <c r="B50" s="173"/>
      <c r="C50" s="1760"/>
      <c r="D50" s="1459"/>
      <c r="E50" s="1459"/>
      <c r="F50" s="1459"/>
      <c r="G50" s="1459"/>
      <c r="H50" s="1768"/>
      <c r="I50" s="1776">
        <v>0</v>
      </c>
    </row>
    <row r="51" spans="1:15">
      <c r="A51" s="1600"/>
      <c r="B51" s="173"/>
      <c r="C51" s="1760"/>
      <c r="D51" s="1459"/>
      <c r="E51" s="1459"/>
      <c r="F51" s="1459"/>
      <c r="G51" s="1459"/>
      <c r="H51" s="1768"/>
      <c r="I51" s="1776">
        <v>0</v>
      </c>
    </row>
    <row r="52" spans="1:15">
      <c r="A52" s="1600"/>
      <c r="B52" s="173"/>
      <c r="C52" s="1760"/>
      <c r="D52" s="1459"/>
      <c r="E52" s="1459"/>
      <c r="F52" s="1459"/>
      <c r="G52" s="1459"/>
      <c r="H52" s="1768"/>
      <c r="I52" s="1776">
        <v>0</v>
      </c>
    </row>
    <row r="53" spans="1:15">
      <c r="A53" s="1600"/>
      <c r="B53" s="173"/>
      <c r="C53" s="1760"/>
      <c r="D53" s="1459"/>
      <c r="E53" s="1459"/>
      <c r="F53" s="1459"/>
      <c r="G53" s="1459"/>
      <c r="H53" s="1768"/>
      <c r="I53" s="1776">
        <v>0</v>
      </c>
    </row>
    <row r="54" spans="1:15">
      <c r="A54" s="1600"/>
      <c r="B54" s="173"/>
      <c r="C54" s="1760"/>
      <c r="D54" s="1459"/>
      <c r="E54" s="1459"/>
      <c r="F54" s="1459"/>
      <c r="G54" s="1459"/>
      <c r="H54" s="1768"/>
      <c r="I54" s="1776">
        <v>0</v>
      </c>
    </row>
    <row r="55" spans="1:15">
      <c r="A55" s="615" t="s">
        <v>1265</v>
      </c>
      <c r="B55" s="1696">
        <v>9</v>
      </c>
      <c r="C55" s="1774">
        <v>0</v>
      </c>
      <c r="D55" s="1765">
        <v>0</v>
      </c>
      <c r="E55" s="1764">
        <v>0</v>
      </c>
      <c r="F55" s="1765">
        <v>0</v>
      </c>
      <c r="G55" s="1764">
        <v>0</v>
      </c>
      <c r="H55" s="1766">
        <v>0</v>
      </c>
      <c r="I55" s="1767">
        <v>0</v>
      </c>
    </row>
    <row r="56" spans="1:15">
      <c r="A56" s="453"/>
      <c r="B56" s="173"/>
      <c r="C56" s="1755"/>
      <c r="D56" s="1756"/>
      <c r="E56" s="1756"/>
      <c r="F56" s="1756"/>
      <c r="G56" s="1756"/>
      <c r="H56" s="1777"/>
      <c r="I56" s="1759"/>
    </row>
    <row r="57" spans="1:15" s="1653" customFormat="1" ht="25.5">
      <c r="A57" s="1778" t="s">
        <v>1266</v>
      </c>
      <c r="B57" s="1663"/>
      <c r="C57" s="1779">
        <v>0</v>
      </c>
      <c r="D57" s="1780">
        <v>0</v>
      </c>
      <c r="E57" s="1780">
        <v>0</v>
      </c>
      <c r="F57" s="1780">
        <v>0</v>
      </c>
      <c r="G57" s="1780">
        <v>0</v>
      </c>
      <c r="H57" s="1781">
        <v>0</v>
      </c>
      <c r="I57" s="1782">
        <v>0</v>
      </c>
    </row>
    <row r="58" spans="1:15" hidden="1">
      <c r="A58" s="1489"/>
      <c r="B58" s="242"/>
      <c r="C58" s="242"/>
      <c r="D58" s="140"/>
      <c r="E58" s="140"/>
      <c r="F58" s="140"/>
      <c r="G58" s="140"/>
      <c r="H58" s="140"/>
      <c r="I58" s="140"/>
      <c r="J58" s="62"/>
      <c r="K58" s="62"/>
      <c r="L58" s="62"/>
    </row>
    <row r="59" spans="1:15" s="325" customFormat="1" hidden="1">
      <c r="A59" s="476" t="s">
        <v>98</v>
      </c>
      <c r="B59" s="421"/>
      <c r="C59" s="421"/>
      <c r="D59" s="1587"/>
      <c r="E59" s="1587"/>
      <c r="F59" s="1587"/>
      <c r="G59" s="1587"/>
      <c r="H59" s="1587"/>
      <c r="I59" s="1587"/>
      <c r="J59" s="871"/>
      <c r="K59" s="871"/>
      <c r="L59" s="871"/>
    </row>
    <row r="60" spans="1:15" s="325" customFormat="1" hidden="1">
      <c r="A60" s="1747" t="s">
        <v>1267</v>
      </c>
      <c r="B60" s="334"/>
      <c r="C60" s="334"/>
    </row>
    <row r="61" spans="1:15" s="325" customFormat="1" hidden="1">
      <c r="A61" s="1747" t="s">
        <v>1268</v>
      </c>
      <c r="B61" s="334"/>
      <c r="C61" s="334"/>
      <c r="O61" s="538"/>
    </row>
    <row r="62" spans="1:15" s="325" customFormat="1" hidden="1">
      <c r="A62" s="1747" t="s">
        <v>1269</v>
      </c>
      <c r="B62" s="334"/>
      <c r="C62" s="334"/>
    </row>
    <row r="63" spans="1:15" s="325" customFormat="1" hidden="1">
      <c r="A63" s="1747" t="s">
        <v>1270</v>
      </c>
      <c r="B63" s="334"/>
      <c r="C63" s="334"/>
    </row>
    <row r="64" spans="1:15" s="325" customFormat="1" hidden="1">
      <c r="A64" s="1747" t="s">
        <v>1271</v>
      </c>
      <c r="B64" s="334"/>
      <c r="C64" s="334"/>
    </row>
    <row r="65" spans="1:3" s="325" customFormat="1" hidden="1">
      <c r="A65" s="1747" t="s">
        <v>1272</v>
      </c>
      <c r="B65" s="334"/>
      <c r="C65" s="334"/>
    </row>
    <row r="66" spans="1:3" s="325" customFormat="1" hidden="1">
      <c r="A66" s="1747" t="s">
        <v>1273</v>
      </c>
      <c r="B66" s="334"/>
      <c r="C66" s="334"/>
    </row>
    <row r="67" spans="1:3" s="325" customFormat="1" hidden="1">
      <c r="A67" s="1747" t="s">
        <v>1274</v>
      </c>
      <c r="B67" s="334"/>
      <c r="C67" s="334"/>
    </row>
    <row r="68" spans="1:3" s="325" customFormat="1" hidden="1">
      <c r="A68" s="1747" t="s">
        <v>1275</v>
      </c>
      <c r="B68" s="334"/>
      <c r="C68" s="334"/>
    </row>
    <row r="69" spans="1:3" s="325" customFormat="1" hidden="1">
      <c r="A69" s="1747" t="s">
        <v>1276</v>
      </c>
      <c r="B69" s="334"/>
      <c r="C69" s="334"/>
    </row>
    <row r="70" spans="1:3" s="325" customFormat="1" hidden="1">
      <c r="A70" s="1747" t="s">
        <v>1277</v>
      </c>
      <c r="B70" s="334"/>
      <c r="C70" s="334"/>
    </row>
    <row r="71" spans="1:3" hidden="1"/>
    <row r="72" spans="1:3" hidden="1"/>
    <row r="73" spans="1:3" hidden="1"/>
    <row r="74" spans="1:3" hidden="1"/>
    <row r="75" spans="1:3" hidden="1"/>
    <row r="76" spans="1:3" hidden="1"/>
    <row r="77" spans="1:3" hidden="1"/>
    <row r="78" spans="1:3" hidden="1"/>
    <row r="79" spans="1:3" hidden="1"/>
    <row r="80" spans="1:3" hidden="1"/>
    <row r="81" hidden="1"/>
    <row r="82" hidden="1"/>
    <row r="83" hidden="1"/>
    <row r="84" hidden="1"/>
    <row r="85" hidden="1"/>
    <row r="86" hidden="1"/>
    <row r="87" hidden="1"/>
    <row r="88" hidden="1"/>
  </sheetData>
  <mergeCells count="1">
    <mergeCell ref="C2:C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Y1528"/>
  <sheetViews>
    <sheetView topLeftCell="A64" workbookViewId="0">
      <selection activeCell="A78" sqref="A78"/>
    </sheetView>
  </sheetViews>
  <sheetFormatPr defaultRowHeight="12.75"/>
  <cols>
    <col min="1" max="1" width="33.28515625" style="2087" bestFit="1" customWidth="1"/>
    <col min="2" max="2" width="28" style="2087" customWidth="1"/>
    <col min="3" max="3" width="41.7109375" style="2087" customWidth="1"/>
    <col min="4" max="4" width="27.28515625" style="2087" customWidth="1"/>
    <col min="5" max="5" width="9.140625" style="2087"/>
    <col min="6" max="17" width="9.140625" style="2088"/>
    <col min="18" max="16384" width="9.140625" style="2089"/>
  </cols>
  <sheetData>
    <row r="1" spans="1:17" ht="16.5">
      <c r="A1" s="2085" t="str">
        <f>muni&amp;" - "&amp;" Contact Information"</f>
        <v>NC071 Ubuntu -  Contact Information</v>
      </c>
      <c r="B1" s="2086"/>
    </row>
    <row r="2" spans="1:17">
      <c r="A2" s="2090"/>
      <c r="B2" s="2091"/>
      <c r="C2" s="2090"/>
      <c r="D2" s="2090"/>
    </row>
    <row r="3" spans="1:17" ht="13.5" thickBot="1">
      <c r="A3" s="2092" t="s">
        <v>1521</v>
      </c>
      <c r="B3" s="2093"/>
      <c r="C3" s="2090"/>
      <c r="D3" s="2090"/>
    </row>
    <row r="4" spans="1:17" ht="13.5" thickTop="1">
      <c r="A4" s="2094" t="s">
        <v>1522</v>
      </c>
      <c r="B4" s="2095" t="str">
        <f>muni</f>
        <v>NC071 Ubuntu</v>
      </c>
      <c r="C4" s="2096" t="s">
        <v>1523</v>
      </c>
      <c r="D4" s="2097"/>
      <c r="F4" s="2098"/>
      <c r="G4" s="2098"/>
      <c r="H4" s="2098"/>
      <c r="I4" s="2099"/>
      <c r="J4" s="2098"/>
      <c r="K4" s="2100"/>
      <c r="L4" s="2100"/>
      <c r="M4" s="2100"/>
      <c r="N4" s="2100"/>
      <c r="O4" s="2100"/>
      <c r="P4" s="2101"/>
      <c r="Q4" s="2102"/>
    </row>
    <row r="5" spans="1:17">
      <c r="A5" s="2103"/>
      <c r="B5" s="2104"/>
      <c r="C5" s="2097"/>
      <c r="D5" s="2097"/>
      <c r="F5" s="2098"/>
      <c r="G5" s="2098"/>
      <c r="H5" s="2098"/>
      <c r="I5" s="2099"/>
      <c r="J5" s="2098"/>
      <c r="K5" s="2100"/>
      <c r="L5" s="2100"/>
      <c r="M5" s="2100"/>
      <c r="N5" s="2100"/>
      <c r="O5" s="2100"/>
      <c r="P5" s="2101"/>
      <c r="Q5" s="2105"/>
    </row>
    <row r="6" spans="1:17" s="2111" customFormat="1">
      <c r="A6" s="2106" t="s">
        <v>1524</v>
      </c>
      <c r="B6" s="2107">
        <v>2</v>
      </c>
      <c r="C6" s="2108" t="s">
        <v>1525</v>
      </c>
      <c r="D6" s="2109"/>
      <c r="E6" s="2110"/>
      <c r="F6" s="2098"/>
      <c r="G6" s="2098"/>
      <c r="H6" s="2099"/>
      <c r="I6" s="2099"/>
      <c r="J6" s="2098"/>
      <c r="K6" s="2100"/>
      <c r="L6" s="2100"/>
      <c r="M6" s="2100"/>
      <c r="N6" s="2100"/>
      <c r="O6" s="2100"/>
      <c r="P6" s="2101"/>
      <c r="Q6" s="2102"/>
    </row>
    <row r="7" spans="1:17" s="2111" customFormat="1">
      <c r="A7" s="2112"/>
      <c r="B7" s="2113"/>
      <c r="C7" s="2109"/>
      <c r="D7" s="2109"/>
      <c r="E7" s="2110"/>
      <c r="F7" s="2098"/>
      <c r="G7" s="2098"/>
      <c r="H7" s="2099"/>
      <c r="I7" s="2099"/>
      <c r="J7" s="2098"/>
      <c r="K7" s="2100"/>
      <c r="L7" s="2100"/>
      <c r="M7" s="2100"/>
      <c r="N7" s="2100"/>
      <c r="O7" s="2100"/>
      <c r="P7" s="2101"/>
      <c r="Q7" s="2102"/>
    </row>
    <row r="8" spans="1:17" s="2111" customFormat="1">
      <c r="A8" s="2114" t="s">
        <v>1526</v>
      </c>
      <c r="B8" s="2115" t="str">
        <f>IF(B4&gt;" ",VLOOKUP(B4,'[3]Lookup and lists'!B29:C312,2)," ")</f>
        <v>NC NORTHERN CAPE</v>
      </c>
      <c r="C8" s="2253"/>
      <c r="D8" s="2253"/>
      <c r="E8" s="2110"/>
      <c r="F8" s="2098"/>
      <c r="G8" s="2098"/>
      <c r="H8" s="2099"/>
      <c r="I8" s="2099"/>
      <c r="J8" s="2098"/>
      <c r="K8" s="2100"/>
      <c r="L8" s="2100"/>
      <c r="M8" s="2100"/>
      <c r="N8" s="2100"/>
      <c r="O8" s="2100"/>
      <c r="P8" s="2101"/>
      <c r="Q8" s="2102"/>
    </row>
    <row r="9" spans="1:17" s="2111" customFormat="1">
      <c r="A9" s="2116"/>
      <c r="B9" s="2117"/>
      <c r="C9" s="2118"/>
      <c r="D9" s="2118"/>
      <c r="E9" s="2110"/>
      <c r="F9" s="2098"/>
      <c r="G9" s="2098"/>
      <c r="H9" s="2099"/>
      <c r="I9" s="2099"/>
      <c r="J9" s="2098"/>
      <c r="K9" s="2100"/>
      <c r="L9" s="2100"/>
      <c r="M9" s="2100"/>
      <c r="N9" s="2100"/>
      <c r="O9" s="2100"/>
      <c r="P9" s="2101"/>
      <c r="Q9" s="2102"/>
    </row>
    <row r="10" spans="1:17">
      <c r="A10" s="2119" t="s">
        <v>1527</v>
      </c>
      <c r="B10" s="2120" t="s">
        <v>1528</v>
      </c>
      <c r="C10" s="2121"/>
      <c r="D10" s="2122"/>
      <c r="F10" s="2099"/>
      <c r="G10" s="2098"/>
      <c r="H10" s="2099"/>
      <c r="I10" s="2099"/>
      <c r="J10" s="2098"/>
      <c r="K10" s="2100"/>
      <c r="L10" s="2100"/>
      <c r="M10" s="2100"/>
      <c r="N10" s="2100"/>
      <c r="O10" s="2100"/>
      <c r="P10" s="2101"/>
      <c r="Q10" s="2102"/>
    </row>
    <row r="11" spans="1:17" ht="15">
      <c r="A11" s="2123"/>
      <c r="B11" s="2124"/>
      <c r="C11" s="2254"/>
      <c r="D11" s="2255"/>
      <c r="F11" s="2099"/>
      <c r="G11" s="2098"/>
      <c r="H11" s="2099"/>
      <c r="I11" s="2099"/>
      <c r="J11" s="2098"/>
      <c r="K11" s="2100"/>
      <c r="L11" s="2100"/>
      <c r="M11" s="2100"/>
      <c r="N11" s="2100"/>
      <c r="O11" s="2100"/>
      <c r="P11" s="2101"/>
      <c r="Q11" s="2105"/>
    </row>
    <row r="12" spans="1:17">
      <c r="A12" s="2119" t="s">
        <v>1529</v>
      </c>
      <c r="B12" s="2263" t="s">
        <v>1568</v>
      </c>
      <c r="C12" s="2125"/>
      <c r="D12" s="2125"/>
      <c r="F12" s="2099"/>
      <c r="G12" s="2099"/>
      <c r="H12" s="2099"/>
      <c r="I12" s="2099"/>
      <c r="J12" s="2098"/>
      <c r="K12" s="2100"/>
      <c r="L12" s="2100"/>
      <c r="M12" s="2100"/>
      <c r="N12" s="2100"/>
      <c r="O12" s="2100"/>
      <c r="P12" s="2101"/>
      <c r="Q12" s="2102"/>
    </row>
    <row r="13" spans="1:17">
      <c r="A13" s="2126"/>
      <c r="B13" s="2127"/>
      <c r="C13" s="2256"/>
      <c r="D13" s="2256"/>
      <c r="F13" s="2099"/>
      <c r="G13" s="2099"/>
      <c r="H13" s="2099"/>
      <c r="I13" s="2128"/>
      <c r="J13" s="2099"/>
      <c r="K13" s="2100"/>
      <c r="L13" s="2100"/>
      <c r="M13" s="2100"/>
      <c r="N13" s="2100"/>
      <c r="O13" s="2100"/>
      <c r="P13" s="2101"/>
    </row>
    <row r="14" spans="1:17" ht="13.5" thickBot="1">
      <c r="A14" s="2257" t="s">
        <v>1530</v>
      </c>
      <c r="B14" s="2258"/>
      <c r="C14" s="2110"/>
      <c r="D14" s="2110"/>
      <c r="F14" s="2099"/>
      <c r="G14" s="2099"/>
      <c r="H14" s="2128"/>
      <c r="I14" s="2129"/>
      <c r="J14" s="2099"/>
      <c r="K14" s="2100"/>
      <c r="L14" s="2100"/>
      <c r="M14" s="2100"/>
      <c r="N14" s="2100"/>
      <c r="O14" s="2100"/>
      <c r="P14" s="2101"/>
    </row>
    <row r="15" spans="1:17" ht="26.25" thickTop="1">
      <c r="A15" s="2130" t="s">
        <v>1531</v>
      </c>
      <c r="B15" s="2131"/>
      <c r="F15" s="2128"/>
      <c r="G15" s="2099"/>
      <c r="H15" s="2129"/>
      <c r="I15" s="2129"/>
      <c r="J15" s="2099"/>
      <c r="K15" s="2100"/>
      <c r="L15" s="2100"/>
      <c r="M15" s="2100"/>
      <c r="N15" s="2100"/>
      <c r="O15" s="2100"/>
      <c r="P15" s="2101"/>
    </row>
    <row r="16" spans="1:17" s="2111" customFormat="1">
      <c r="A16" s="2132" t="s">
        <v>1532</v>
      </c>
      <c r="B16" s="2133" t="s">
        <v>1567</v>
      </c>
      <c r="C16" s="2087"/>
      <c r="D16" s="2087"/>
      <c r="E16" s="2110"/>
      <c r="F16" s="2129"/>
      <c r="G16" s="2128"/>
      <c r="H16" s="2129"/>
      <c r="I16" s="2129"/>
      <c r="J16" s="2099"/>
      <c r="K16" s="2100"/>
      <c r="L16" s="2100"/>
      <c r="M16" s="2100"/>
      <c r="N16" s="2100"/>
      <c r="O16" s="2100"/>
      <c r="P16" s="2101"/>
      <c r="Q16" s="2088"/>
    </row>
    <row r="17" spans="1:17">
      <c r="A17" s="2132" t="s">
        <v>1533</v>
      </c>
      <c r="B17" s="2133" t="s">
        <v>1534</v>
      </c>
      <c r="F17" s="2129"/>
      <c r="G17" s="2129"/>
      <c r="H17" s="2129"/>
      <c r="I17" s="2129"/>
      <c r="J17" s="2128"/>
      <c r="K17" s="2100"/>
      <c r="L17" s="2100"/>
      <c r="M17" s="2100"/>
      <c r="N17" s="2100"/>
      <c r="O17" s="2100"/>
      <c r="P17" s="2101"/>
    </row>
    <row r="18" spans="1:17">
      <c r="A18" s="2134" t="s">
        <v>1535</v>
      </c>
      <c r="B18" s="2135">
        <v>7070</v>
      </c>
      <c r="F18" s="2129"/>
      <c r="G18" s="2129"/>
      <c r="H18" s="2129"/>
      <c r="I18" s="2129"/>
      <c r="J18" s="2129"/>
      <c r="K18" s="2100"/>
      <c r="L18" s="2100"/>
      <c r="M18" s="2100"/>
      <c r="N18" s="2100"/>
      <c r="O18" s="2100"/>
      <c r="P18" s="2101"/>
    </row>
    <row r="19" spans="1:17">
      <c r="A19" s="2136"/>
      <c r="B19" s="2137"/>
      <c r="F19" s="2129"/>
      <c r="G19" s="2129"/>
      <c r="H19" s="2129"/>
      <c r="I19" s="2129"/>
      <c r="J19" s="2129"/>
      <c r="K19" s="2100"/>
      <c r="L19" s="2100"/>
      <c r="M19" s="2100"/>
      <c r="N19" s="2100"/>
      <c r="O19" s="2100"/>
      <c r="P19" s="2101"/>
    </row>
    <row r="20" spans="1:17">
      <c r="A20" s="2138" t="s">
        <v>1536</v>
      </c>
      <c r="B20" s="2139"/>
      <c r="F20" s="2129"/>
      <c r="G20" s="2129"/>
      <c r="H20" s="2129"/>
      <c r="I20" s="2129"/>
      <c r="J20" s="2129"/>
      <c r="K20" s="2100"/>
      <c r="L20" s="2100"/>
      <c r="M20" s="2100"/>
      <c r="N20" s="2100"/>
      <c r="O20" s="2100"/>
      <c r="P20" s="2101"/>
    </row>
    <row r="21" spans="1:17">
      <c r="A21" s="2132" t="s">
        <v>1537</v>
      </c>
      <c r="B21" s="2133"/>
      <c r="F21" s="2129"/>
      <c r="G21" s="2129"/>
      <c r="H21" s="2129"/>
      <c r="I21" s="2129"/>
      <c r="J21" s="2129"/>
      <c r="K21" s="2100"/>
      <c r="L21" s="2100"/>
      <c r="M21" s="2100"/>
      <c r="N21" s="2100"/>
      <c r="O21" s="2100"/>
      <c r="P21" s="2101"/>
    </row>
    <row r="22" spans="1:17">
      <c r="A22" s="2132" t="s">
        <v>1538</v>
      </c>
      <c r="B22" s="2133" t="s">
        <v>1569</v>
      </c>
      <c r="F22" s="2129"/>
      <c r="G22" s="2129"/>
      <c r="H22" s="2129"/>
      <c r="I22" s="2129"/>
      <c r="J22" s="2129"/>
      <c r="K22" s="2100"/>
      <c r="L22" s="2100"/>
      <c r="M22" s="2100"/>
      <c r="N22" s="2100"/>
      <c r="O22" s="2100"/>
      <c r="P22" s="2101"/>
    </row>
    <row r="23" spans="1:17">
      <c r="A23" s="2132" t="s">
        <v>1533</v>
      </c>
      <c r="B23" s="2133" t="s">
        <v>1534</v>
      </c>
      <c r="F23" s="2129"/>
      <c r="G23" s="2129"/>
      <c r="H23" s="2129"/>
      <c r="I23" s="2129"/>
      <c r="J23" s="2129"/>
      <c r="K23" s="2100"/>
      <c r="L23" s="2100"/>
      <c r="M23" s="2100"/>
      <c r="N23" s="2100"/>
      <c r="O23" s="2100"/>
      <c r="P23" s="2101"/>
    </row>
    <row r="24" spans="1:17">
      <c r="A24" s="2134" t="s">
        <v>1535</v>
      </c>
      <c r="B24" s="2135">
        <v>7070</v>
      </c>
      <c r="F24" s="2129"/>
      <c r="G24" s="2129"/>
      <c r="H24" s="2129"/>
      <c r="I24" s="2129"/>
      <c r="J24" s="2129"/>
      <c r="K24" s="2100"/>
      <c r="L24" s="2100"/>
      <c r="M24" s="2100"/>
      <c r="N24" s="2100"/>
      <c r="O24" s="2100"/>
      <c r="P24" s="2101"/>
    </row>
    <row r="25" spans="1:17">
      <c r="A25" s="2136"/>
      <c r="B25" s="2137"/>
      <c r="F25" s="2129"/>
      <c r="G25" s="2129"/>
      <c r="H25" s="2129"/>
      <c r="I25" s="2129"/>
      <c r="J25" s="2129"/>
      <c r="K25" s="2100"/>
      <c r="L25" s="2100"/>
      <c r="M25" s="2100"/>
      <c r="N25" s="2100"/>
      <c r="O25" s="2100"/>
      <c r="P25" s="2101"/>
    </row>
    <row r="26" spans="1:17">
      <c r="A26" s="2138" t="s">
        <v>1539</v>
      </c>
      <c r="B26" s="2140"/>
      <c r="F26" s="2129"/>
      <c r="G26" s="2129"/>
      <c r="H26" s="2129"/>
      <c r="I26" s="2129"/>
      <c r="J26" s="2129"/>
      <c r="K26" s="2100"/>
      <c r="L26" s="2100"/>
      <c r="M26" s="2100"/>
      <c r="N26" s="2100"/>
      <c r="O26" s="2100"/>
      <c r="P26" s="2101"/>
    </row>
    <row r="27" spans="1:17">
      <c r="A27" s="2132" t="s">
        <v>1540</v>
      </c>
      <c r="B27" s="2141" t="s">
        <v>1541</v>
      </c>
      <c r="F27" s="2129"/>
      <c r="G27" s="2129"/>
      <c r="H27" s="2129"/>
      <c r="I27" s="2129"/>
      <c r="J27" s="2129"/>
      <c r="K27" s="2100"/>
      <c r="L27" s="2100"/>
      <c r="M27" s="2100"/>
      <c r="N27" s="2100"/>
      <c r="O27" s="2100"/>
      <c r="P27" s="2101"/>
    </row>
    <row r="28" spans="1:17" ht="15">
      <c r="A28" s="2134" t="s">
        <v>1542</v>
      </c>
      <c r="B28" s="2142" t="s">
        <v>1543</v>
      </c>
      <c r="I28" s="2143"/>
      <c r="J28" s="2129"/>
      <c r="K28" s="2129"/>
      <c r="L28" s="2129"/>
      <c r="M28" s="2129"/>
      <c r="N28" s="2129"/>
      <c r="O28" s="2129"/>
      <c r="P28" s="2101"/>
    </row>
    <row r="29" spans="1:17" ht="15">
      <c r="A29" s="2136"/>
      <c r="B29" s="2144"/>
      <c r="I29" s="2143"/>
      <c r="J29" s="2143"/>
      <c r="K29" s="2143"/>
      <c r="L29" s="2143"/>
      <c r="M29" s="2143"/>
      <c r="N29" s="2143"/>
      <c r="O29" s="2143"/>
      <c r="P29" s="2101"/>
    </row>
    <row r="30" spans="1:17" ht="15.75" thickBot="1">
      <c r="A30" s="2259" t="s">
        <v>1544</v>
      </c>
      <c r="B30" s="2260"/>
      <c r="C30" s="2261"/>
      <c r="D30" s="2262"/>
      <c r="I30" s="2143"/>
      <c r="J30" s="2143"/>
      <c r="K30" s="2143"/>
      <c r="L30" s="2143"/>
      <c r="M30" s="2143"/>
      <c r="N30" s="2143"/>
      <c r="O30" s="2143"/>
      <c r="P30" s="2101"/>
    </row>
    <row r="31" spans="1:17" ht="15.75" thickTop="1">
      <c r="A31" s="2145" t="s">
        <v>1545</v>
      </c>
      <c r="B31" s="2139"/>
      <c r="C31" s="2247" t="s">
        <v>1546</v>
      </c>
      <c r="D31" s="2248"/>
      <c r="I31" s="2143"/>
      <c r="J31" s="2143"/>
      <c r="K31" s="2143"/>
      <c r="L31" s="2143"/>
      <c r="M31" s="2143"/>
      <c r="N31" s="2143"/>
      <c r="O31" s="2143"/>
      <c r="P31" s="2101"/>
      <c r="Q31" s="2146"/>
    </row>
    <row r="32" spans="1:17" ht="15">
      <c r="A32" s="2132" t="s">
        <v>1547</v>
      </c>
      <c r="B32" s="2147"/>
      <c r="C32" s="2132" t="s">
        <v>1547</v>
      </c>
      <c r="D32" s="2147"/>
      <c r="I32" s="2143"/>
      <c r="J32" s="2143"/>
      <c r="K32" s="2143"/>
      <c r="L32" s="2143"/>
      <c r="M32" s="2143"/>
      <c r="N32" s="2143"/>
      <c r="O32" s="2143"/>
      <c r="P32" s="2101"/>
      <c r="Q32" s="2143"/>
    </row>
    <row r="33" spans="1:17" ht="15">
      <c r="A33" s="2132" t="s">
        <v>1540</v>
      </c>
      <c r="B33" s="2148"/>
      <c r="C33" s="2132" t="s">
        <v>1540</v>
      </c>
      <c r="D33" s="2148"/>
      <c r="F33" s="2098"/>
      <c r="G33" s="2100"/>
      <c r="I33" s="2143"/>
      <c r="J33" s="2143"/>
      <c r="K33" s="2143"/>
      <c r="L33" s="2143"/>
      <c r="M33" s="2143"/>
      <c r="N33" s="2143"/>
      <c r="O33" s="2143"/>
      <c r="P33" s="2101"/>
      <c r="Q33" s="2143"/>
    </row>
    <row r="34" spans="1:17" ht="15">
      <c r="A34" s="2132" t="s">
        <v>1548</v>
      </c>
      <c r="B34" s="2147"/>
      <c r="C34" s="2132" t="s">
        <v>1548</v>
      </c>
      <c r="D34" s="2147"/>
      <c r="F34" s="2098"/>
      <c r="G34" s="2100"/>
      <c r="I34" s="2143"/>
      <c r="J34" s="2143"/>
      <c r="K34" s="2143"/>
      <c r="L34" s="2143"/>
      <c r="M34" s="2143"/>
      <c r="N34" s="2143"/>
      <c r="O34" s="2143"/>
      <c r="P34" s="2101"/>
    </row>
    <row r="35" spans="1:17" ht="15">
      <c r="A35" s="2132" t="s">
        <v>1542</v>
      </c>
      <c r="B35" s="2148"/>
      <c r="C35" s="2132" t="s">
        <v>1542</v>
      </c>
      <c r="D35" s="2148"/>
      <c r="F35" s="2099"/>
      <c r="G35" s="2100"/>
      <c r="I35" s="2143"/>
      <c r="J35" s="2143"/>
      <c r="K35" s="2143"/>
      <c r="L35" s="2143"/>
      <c r="M35" s="2143"/>
      <c r="N35" s="2143"/>
      <c r="O35" s="2143"/>
      <c r="P35" s="2101"/>
    </row>
    <row r="36" spans="1:17" ht="15">
      <c r="A36" s="2132" t="s">
        <v>1549</v>
      </c>
      <c r="B36" s="2149"/>
      <c r="C36" s="2132" t="s">
        <v>1549</v>
      </c>
      <c r="D36" s="2149"/>
      <c r="F36" s="2099"/>
      <c r="G36" s="2100"/>
      <c r="I36" s="2143"/>
      <c r="J36" s="2143"/>
      <c r="K36" s="2143"/>
      <c r="L36" s="2143"/>
      <c r="M36" s="2143"/>
      <c r="N36" s="2143"/>
      <c r="O36" s="2143"/>
      <c r="P36" s="2101"/>
    </row>
    <row r="37" spans="1:17" ht="15">
      <c r="A37" s="2132"/>
      <c r="B37" s="2147"/>
      <c r="C37" s="2132"/>
      <c r="D37" s="2147"/>
      <c r="F37" s="2099"/>
      <c r="G37" s="2100"/>
      <c r="I37" s="2143"/>
      <c r="J37" s="2143"/>
      <c r="K37" s="2143"/>
      <c r="L37" s="2143"/>
      <c r="M37" s="2143"/>
      <c r="N37" s="2143"/>
      <c r="O37" s="2143"/>
      <c r="P37" s="2101"/>
    </row>
    <row r="38" spans="1:17" ht="15">
      <c r="A38" s="2244" t="s">
        <v>1550</v>
      </c>
      <c r="B38" s="2241"/>
      <c r="C38" s="2244" t="s">
        <v>1551</v>
      </c>
      <c r="D38" s="2241"/>
      <c r="F38" s="2099"/>
      <c r="G38" s="2100"/>
      <c r="I38" s="2143"/>
      <c r="J38" s="2143"/>
      <c r="K38" s="2143"/>
      <c r="L38" s="2143"/>
      <c r="M38" s="2143"/>
      <c r="N38" s="2143"/>
      <c r="O38" s="2143"/>
      <c r="P38" s="2101"/>
    </row>
    <row r="39" spans="1:17" ht="15">
      <c r="A39" s="2132" t="s">
        <v>1547</v>
      </c>
      <c r="B39" s="2264" t="s">
        <v>1570</v>
      </c>
      <c r="C39" s="2132" t="s">
        <v>1547</v>
      </c>
      <c r="D39" s="2264" t="s">
        <v>1573</v>
      </c>
      <c r="F39" s="2099"/>
      <c r="G39" s="2100"/>
      <c r="I39" s="2143"/>
      <c r="J39" s="2143"/>
      <c r="K39" s="2143"/>
      <c r="L39" s="2143"/>
      <c r="M39" s="2143"/>
      <c r="N39" s="2143"/>
      <c r="O39" s="2143"/>
      <c r="P39" s="2101"/>
    </row>
    <row r="40" spans="1:17" ht="15">
      <c r="A40" s="2132" t="s">
        <v>1540</v>
      </c>
      <c r="B40" s="2265" t="s">
        <v>1541</v>
      </c>
      <c r="C40" s="2132" t="s">
        <v>1540</v>
      </c>
      <c r="D40" s="2265" t="s">
        <v>1541</v>
      </c>
      <c r="F40" s="2128"/>
      <c r="G40" s="2100"/>
      <c r="I40" s="2143"/>
      <c r="J40" s="2143"/>
      <c r="K40" s="2143"/>
      <c r="L40" s="2143"/>
      <c r="M40" s="2143"/>
      <c r="N40" s="2143"/>
      <c r="O40" s="2143"/>
      <c r="P40" s="2101"/>
    </row>
    <row r="41" spans="1:17" ht="15">
      <c r="A41" s="2132" t="s">
        <v>1548</v>
      </c>
      <c r="B41" s="2265" t="s">
        <v>1571</v>
      </c>
      <c r="C41" s="2132" t="s">
        <v>1548</v>
      </c>
      <c r="D41" s="2265" t="s">
        <v>1574</v>
      </c>
      <c r="F41" s="2129"/>
      <c r="G41" s="2100"/>
      <c r="I41" s="2143"/>
      <c r="J41" s="2143"/>
      <c r="K41" s="2143"/>
      <c r="L41" s="2143"/>
      <c r="M41" s="2143"/>
      <c r="N41" s="2143"/>
      <c r="O41" s="2143"/>
      <c r="P41" s="2101"/>
    </row>
    <row r="42" spans="1:17" ht="15">
      <c r="A42" s="2132" t="s">
        <v>1542</v>
      </c>
      <c r="B42" s="2265" t="s">
        <v>1541</v>
      </c>
      <c r="C42" s="2132" t="s">
        <v>1542</v>
      </c>
      <c r="D42" s="2265" t="s">
        <v>1541</v>
      </c>
      <c r="F42" s="2129"/>
      <c r="G42" s="2100"/>
      <c r="I42" s="2143"/>
      <c r="J42" s="2143"/>
      <c r="K42" s="2143"/>
      <c r="L42" s="2143"/>
      <c r="M42" s="2143"/>
      <c r="N42" s="2143"/>
      <c r="O42" s="2143"/>
      <c r="P42" s="2101"/>
    </row>
    <row r="43" spans="1:17" ht="15">
      <c r="A43" s="2150" t="s">
        <v>1549</v>
      </c>
      <c r="B43" s="2266" t="s">
        <v>1572</v>
      </c>
      <c r="C43" s="2150" t="s">
        <v>1549</v>
      </c>
      <c r="D43" s="2266" t="s">
        <v>1575</v>
      </c>
      <c r="F43" s="2129"/>
      <c r="G43" s="2100"/>
      <c r="I43" s="2143"/>
      <c r="J43" s="2143"/>
      <c r="K43" s="2143"/>
      <c r="L43" s="2143"/>
      <c r="M43" s="2143"/>
      <c r="N43" s="2143"/>
      <c r="O43" s="2143"/>
      <c r="P43" s="2101"/>
    </row>
    <row r="44" spans="1:17" ht="15">
      <c r="A44" s="2136"/>
      <c r="B44" s="2144"/>
      <c r="C44" s="2136"/>
      <c r="D44" s="2144"/>
      <c r="F44" s="2129"/>
      <c r="G44" s="2100"/>
      <c r="I44" s="2143"/>
      <c r="J44" s="2143"/>
      <c r="K44" s="2143"/>
      <c r="L44" s="2143"/>
      <c r="M44" s="2143"/>
      <c r="N44" s="2143"/>
      <c r="O44" s="2143"/>
      <c r="P44" s="2101"/>
    </row>
    <row r="45" spans="1:17" ht="15">
      <c r="A45" s="2244" t="s">
        <v>1552</v>
      </c>
      <c r="B45" s="2241"/>
      <c r="C45" s="2244" t="s">
        <v>1553</v>
      </c>
      <c r="D45" s="2241"/>
      <c r="F45" s="2129"/>
      <c r="G45" s="2100"/>
      <c r="I45" s="2143"/>
      <c r="J45" s="2143"/>
      <c r="K45" s="2143"/>
      <c r="L45" s="2143"/>
      <c r="M45" s="2143"/>
      <c r="N45" s="2143"/>
      <c r="O45" s="2143"/>
      <c r="P45" s="2101"/>
    </row>
    <row r="46" spans="1:17" ht="15">
      <c r="A46" s="2132" t="s">
        <v>1547</v>
      </c>
      <c r="B46" s="2147"/>
      <c r="C46" s="2132" t="s">
        <v>1547</v>
      </c>
      <c r="D46" s="2133"/>
      <c r="F46" s="2129"/>
      <c r="G46" s="2100"/>
      <c r="I46" s="2143"/>
      <c r="J46" s="2143"/>
      <c r="K46" s="2143"/>
      <c r="L46" s="2143"/>
      <c r="M46" s="2143"/>
      <c r="N46" s="2143"/>
      <c r="O46" s="2143"/>
      <c r="P46" s="2101"/>
    </row>
    <row r="47" spans="1:17" s="2088" customFormat="1" ht="15">
      <c r="A47" s="2132" t="s">
        <v>1540</v>
      </c>
      <c r="B47" s="2148"/>
      <c r="C47" s="2132" t="s">
        <v>1540</v>
      </c>
      <c r="D47" s="2133"/>
      <c r="E47" s="2087"/>
      <c r="F47" s="2129"/>
      <c r="G47" s="2100"/>
      <c r="I47" s="2143"/>
      <c r="J47" s="2143"/>
      <c r="K47" s="2143"/>
      <c r="L47" s="2143"/>
      <c r="M47" s="2143"/>
      <c r="N47" s="2143"/>
      <c r="O47" s="2143"/>
      <c r="P47" s="2101"/>
    </row>
    <row r="48" spans="1:17" s="2088" customFormat="1" ht="15">
      <c r="A48" s="2132" t="s">
        <v>1548</v>
      </c>
      <c r="B48" s="2147"/>
      <c r="C48" s="2132" t="s">
        <v>1548</v>
      </c>
      <c r="D48" s="2133"/>
      <c r="E48" s="2087"/>
      <c r="F48" s="2129"/>
      <c r="G48" s="2100"/>
      <c r="I48" s="2143"/>
      <c r="J48" s="2143"/>
      <c r="K48" s="2143"/>
      <c r="L48" s="2143"/>
      <c r="M48" s="2143"/>
      <c r="N48" s="2143"/>
      <c r="O48" s="2143"/>
      <c r="P48" s="2101"/>
    </row>
    <row r="49" spans="1:17" s="2088" customFormat="1" ht="15">
      <c r="A49" s="2132" t="s">
        <v>1542</v>
      </c>
      <c r="B49" s="2148"/>
      <c r="C49" s="2132" t="s">
        <v>1542</v>
      </c>
      <c r="D49" s="2133"/>
      <c r="E49" s="2087"/>
      <c r="F49" s="2129"/>
      <c r="G49" s="2100"/>
      <c r="I49" s="2143"/>
      <c r="J49" s="2143"/>
      <c r="K49" s="2143"/>
      <c r="L49" s="2143"/>
      <c r="M49" s="2143"/>
      <c r="N49" s="2143"/>
      <c r="O49" s="2143"/>
      <c r="P49" s="2101"/>
    </row>
    <row r="50" spans="1:17" s="2088" customFormat="1" ht="15">
      <c r="A50" s="2134" t="s">
        <v>1549</v>
      </c>
      <c r="B50" s="2149"/>
      <c r="C50" s="2134" t="s">
        <v>1549</v>
      </c>
      <c r="D50" s="2151"/>
      <c r="E50" s="2087"/>
      <c r="F50" s="2129"/>
      <c r="G50" s="2100"/>
      <c r="I50" s="2143"/>
      <c r="J50" s="2143"/>
      <c r="K50" s="2143"/>
      <c r="L50" s="2143"/>
      <c r="M50" s="2143"/>
      <c r="N50" s="2143"/>
      <c r="O50" s="2143"/>
      <c r="P50" s="2101"/>
    </row>
    <row r="51" spans="1:17" s="2088" customFormat="1" ht="15">
      <c r="A51" s="2136"/>
      <c r="B51" s="2144"/>
      <c r="C51" s="2136"/>
      <c r="D51" s="2144"/>
      <c r="E51" s="2087"/>
      <c r="F51" s="2129"/>
      <c r="G51" s="2100"/>
      <c r="I51" s="2143"/>
      <c r="J51" s="2143"/>
      <c r="K51" s="2143"/>
      <c r="L51" s="2143"/>
      <c r="M51" s="2143"/>
      <c r="N51" s="2143"/>
      <c r="O51" s="2143"/>
      <c r="P51" s="2101"/>
    </row>
    <row r="52" spans="1:17" s="2088" customFormat="1" ht="15.75" thickBot="1">
      <c r="A52" s="2249" t="s">
        <v>1554</v>
      </c>
      <c r="B52" s="2250"/>
      <c r="C52" s="2251"/>
      <c r="D52" s="2252"/>
      <c r="E52" s="2087"/>
      <c r="F52" s="2129"/>
      <c r="G52" s="2100"/>
      <c r="I52" s="2143"/>
      <c r="J52" s="2143"/>
      <c r="K52" s="2143"/>
      <c r="L52" s="2143"/>
      <c r="M52" s="2143"/>
      <c r="N52" s="2143"/>
      <c r="O52" s="2143"/>
      <c r="P52" s="2101"/>
    </row>
    <row r="53" spans="1:17" s="2154" customFormat="1" ht="15.75" thickTop="1">
      <c r="A53" s="2145" t="s">
        <v>1555</v>
      </c>
      <c r="B53" s="2139"/>
      <c r="C53" s="2244" t="s">
        <v>1556</v>
      </c>
      <c r="D53" s="2241"/>
      <c r="E53" s="2090"/>
      <c r="F53" s="2152"/>
      <c r="G53" s="2153"/>
      <c r="I53" s="2155"/>
      <c r="J53" s="2155"/>
      <c r="K53" s="2155"/>
      <c r="L53" s="2155"/>
      <c r="M53" s="2155"/>
      <c r="N53" s="2155"/>
      <c r="O53" s="2155"/>
      <c r="P53" s="2101"/>
      <c r="Q53" s="2088"/>
    </row>
    <row r="54" spans="1:17" s="2154" customFormat="1" ht="15">
      <c r="A54" s="2132" t="s">
        <v>1547</v>
      </c>
      <c r="B54" s="2264" t="s">
        <v>1557</v>
      </c>
      <c r="C54" s="2132" t="s">
        <v>1547</v>
      </c>
      <c r="D54" s="2264" t="s">
        <v>1578</v>
      </c>
      <c r="E54" s="2090"/>
      <c r="F54" s="2152"/>
      <c r="G54" s="2153"/>
      <c r="I54" s="2155"/>
      <c r="J54" s="2155"/>
      <c r="K54" s="2155"/>
      <c r="L54" s="2155"/>
      <c r="M54" s="2155"/>
      <c r="N54" s="2155"/>
      <c r="O54" s="2155"/>
      <c r="P54" s="2101"/>
      <c r="Q54" s="2088"/>
    </row>
    <row r="55" spans="1:17" s="2088" customFormat="1" ht="15">
      <c r="A55" s="2132" t="s">
        <v>1540</v>
      </c>
      <c r="B55" s="2265" t="s">
        <v>1541</v>
      </c>
      <c r="C55" s="2132" t="s">
        <v>1540</v>
      </c>
      <c r="D55" s="2265" t="s">
        <v>1541</v>
      </c>
      <c r="E55" s="2087"/>
      <c r="F55" s="2129"/>
      <c r="G55" s="2100"/>
      <c r="I55" s="2143"/>
      <c r="J55" s="2143"/>
      <c r="K55" s="2143"/>
      <c r="L55" s="2143"/>
      <c r="M55" s="2143"/>
      <c r="N55" s="2143"/>
      <c r="O55" s="2143"/>
      <c r="P55" s="2101"/>
    </row>
    <row r="56" spans="1:17" s="2088" customFormat="1" ht="15">
      <c r="A56" s="2132" t="s">
        <v>1548</v>
      </c>
      <c r="B56" s="2265" t="s">
        <v>1576</v>
      </c>
      <c r="C56" s="2132" t="s">
        <v>1548</v>
      </c>
      <c r="D56" s="2265" t="s">
        <v>1579</v>
      </c>
      <c r="E56" s="2087"/>
      <c r="F56" s="2129"/>
      <c r="G56" s="2100"/>
      <c r="I56" s="2143"/>
      <c r="J56" s="2143"/>
      <c r="K56" s="2143"/>
      <c r="L56" s="2143"/>
      <c r="M56" s="2143"/>
      <c r="N56" s="2143"/>
      <c r="O56" s="2143"/>
      <c r="P56" s="2101"/>
    </row>
    <row r="57" spans="1:17" s="2088" customFormat="1" ht="15">
      <c r="A57" s="2132" t="s">
        <v>1542</v>
      </c>
      <c r="B57" s="2265" t="s">
        <v>1543</v>
      </c>
      <c r="C57" s="2132" t="s">
        <v>1542</v>
      </c>
      <c r="D57" s="2265" t="s">
        <v>1543</v>
      </c>
      <c r="E57" s="2087"/>
      <c r="F57" s="2129"/>
      <c r="G57" s="2100"/>
      <c r="I57" s="2143"/>
      <c r="J57" s="2143"/>
      <c r="K57" s="2143"/>
      <c r="L57" s="2143"/>
      <c r="M57" s="2143"/>
      <c r="N57" s="2143"/>
      <c r="O57" s="2143"/>
      <c r="P57" s="2101"/>
    </row>
    <row r="58" spans="1:17" ht="15">
      <c r="A58" s="2134" t="s">
        <v>1549</v>
      </c>
      <c r="B58" s="2266" t="s">
        <v>1577</v>
      </c>
      <c r="C58" s="2134" t="s">
        <v>1549</v>
      </c>
      <c r="D58" s="2266" t="s">
        <v>1580</v>
      </c>
      <c r="F58" s="2129"/>
      <c r="G58" s="2100"/>
      <c r="I58" s="2143"/>
      <c r="J58" s="2143"/>
      <c r="K58" s="2143"/>
      <c r="L58" s="2143"/>
      <c r="M58" s="2143"/>
      <c r="N58" s="2143"/>
      <c r="O58" s="2143"/>
      <c r="P58" s="2101"/>
    </row>
    <row r="59" spans="1:17" ht="15">
      <c r="A59" s="2136"/>
      <c r="B59" s="2144"/>
      <c r="C59" s="2136"/>
      <c r="D59" s="2144"/>
      <c r="F59" s="2129"/>
      <c r="G59" s="2100"/>
      <c r="I59" s="2143"/>
      <c r="J59" s="2143"/>
      <c r="K59" s="2143"/>
      <c r="L59" s="2143"/>
      <c r="M59" s="2143"/>
      <c r="N59" s="2143"/>
      <c r="O59" s="2143"/>
      <c r="P59" s="2101"/>
    </row>
    <row r="60" spans="1:17" ht="15">
      <c r="A60" s="2156" t="s">
        <v>1558</v>
      </c>
      <c r="B60" s="2140"/>
      <c r="C60" s="2244" t="s">
        <v>1559</v>
      </c>
      <c r="D60" s="2241"/>
      <c r="F60" s="2129"/>
      <c r="G60" s="2100"/>
      <c r="I60" s="2143"/>
      <c r="J60" s="2143"/>
      <c r="K60" s="2143"/>
      <c r="L60" s="2143"/>
      <c r="M60" s="2143"/>
      <c r="N60" s="2143"/>
      <c r="O60" s="2143"/>
      <c r="P60" s="2101"/>
    </row>
    <row r="61" spans="1:17" s="2157" customFormat="1" ht="15">
      <c r="A61" s="2132" t="s">
        <v>1547</v>
      </c>
      <c r="B61" s="2133" t="s">
        <v>1560</v>
      </c>
      <c r="C61" s="2132" t="s">
        <v>1547</v>
      </c>
      <c r="D61" s="2133" t="s">
        <v>1561</v>
      </c>
      <c r="E61" s="2090"/>
      <c r="F61" s="2152"/>
      <c r="G61" s="2153"/>
      <c r="H61" s="2154"/>
      <c r="I61" s="2155"/>
      <c r="J61" s="2155"/>
      <c r="K61" s="2155"/>
      <c r="L61" s="2155"/>
      <c r="M61" s="2155"/>
      <c r="N61" s="2155"/>
      <c r="O61" s="2155"/>
      <c r="P61" s="2101"/>
      <c r="Q61" s="2088"/>
    </row>
    <row r="62" spans="1:17" ht="15">
      <c r="A62" s="2158" t="s">
        <v>1540</v>
      </c>
      <c r="B62" s="2133" t="s">
        <v>1541</v>
      </c>
      <c r="C62" s="2158" t="s">
        <v>1540</v>
      </c>
      <c r="D62" s="2159" t="s">
        <v>1541</v>
      </c>
      <c r="F62" s="2129"/>
      <c r="G62" s="2100"/>
      <c r="I62" s="2143"/>
      <c r="J62" s="2143"/>
      <c r="K62" s="2143"/>
      <c r="L62" s="2143"/>
      <c r="M62" s="2143"/>
      <c r="N62" s="2143"/>
      <c r="O62" s="2143"/>
      <c r="P62" s="2101"/>
    </row>
    <row r="63" spans="1:17" ht="15">
      <c r="A63" s="2132" t="s">
        <v>1548</v>
      </c>
      <c r="B63" s="2159" t="s">
        <v>1581</v>
      </c>
      <c r="C63" s="2132" t="s">
        <v>1548</v>
      </c>
      <c r="D63" s="2159" t="s">
        <v>1562</v>
      </c>
      <c r="F63" s="2129"/>
      <c r="G63" s="2100"/>
      <c r="I63" s="2143"/>
      <c r="J63" s="2143"/>
      <c r="K63" s="2143"/>
      <c r="L63" s="2143"/>
      <c r="M63" s="2143"/>
      <c r="N63" s="2143"/>
      <c r="O63" s="2143"/>
      <c r="P63" s="2101"/>
    </row>
    <row r="64" spans="1:17" ht="15">
      <c r="A64" s="2132" t="s">
        <v>1542</v>
      </c>
      <c r="B64" s="2133" t="s">
        <v>1563</v>
      </c>
      <c r="C64" s="2132" t="s">
        <v>1542</v>
      </c>
      <c r="D64" s="2159" t="s">
        <v>1543</v>
      </c>
      <c r="F64" s="2129"/>
      <c r="G64" s="2100"/>
      <c r="I64" s="2143"/>
      <c r="J64" s="2143"/>
      <c r="K64" s="2143"/>
      <c r="L64" s="2143"/>
      <c r="M64" s="2143"/>
      <c r="N64" s="2143"/>
      <c r="O64" s="2143"/>
      <c r="P64" s="2101"/>
    </row>
    <row r="65" spans="1:17" ht="15">
      <c r="A65" s="2134" t="s">
        <v>1549</v>
      </c>
      <c r="B65" s="2160" t="s">
        <v>1564</v>
      </c>
      <c r="C65" s="2134" t="s">
        <v>1549</v>
      </c>
      <c r="D65" s="2160" t="s">
        <v>1565</v>
      </c>
      <c r="F65" s="2129"/>
      <c r="G65" s="2100"/>
      <c r="I65" s="2143"/>
      <c r="J65" s="2143"/>
      <c r="K65" s="2143"/>
      <c r="L65" s="2143"/>
      <c r="M65" s="2143"/>
      <c r="N65" s="2143"/>
      <c r="O65" s="2143"/>
      <c r="P65" s="2101"/>
    </row>
    <row r="66" spans="1:17" ht="15">
      <c r="A66" s="2136"/>
      <c r="B66" s="2144"/>
      <c r="C66" s="2136"/>
      <c r="D66" s="2144"/>
      <c r="F66" s="2129"/>
      <c r="G66" s="2100"/>
      <c r="I66" s="2143"/>
      <c r="J66" s="2143"/>
      <c r="K66" s="2143"/>
      <c r="L66" s="2143"/>
      <c r="M66" s="2143"/>
      <c r="N66" s="2143"/>
      <c r="O66" s="2143"/>
      <c r="P66" s="2101"/>
    </row>
    <row r="67" spans="1:17" ht="15">
      <c r="A67" s="2240" t="s">
        <v>1566</v>
      </c>
      <c r="B67" s="2241"/>
      <c r="C67" s="2245"/>
      <c r="D67" s="2246"/>
      <c r="F67" s="2129"/>
      <c r="G67" s="2100"/>
      <c r="I67" s="2143"/>
      <c r="J67" s="2143"/>
      <c r="K67" s="2143"/>
      <c r="L67" s="2143"/>
      <c r="M67" s="2143"/>
      <c r="N67" s="2143"/>
      <c r="O67" s="2143"/>
      <c r="P67" s="2101"/>
    </row>
    <row r="68" spans="1:17" s="2157" customFormat="1" ht="15">
      <c r="A68" s="2132" t="s">
        <v>1547</v>
      </c>
      <c r="B68" s="2133"/>
      <c r="C68" s="2161"/>
      <c r="D68" s="2162"/>
      <c r="E68" s="2090"/>
      <c r="F68" s="2152"/>
      <c r="G68" s="2153"/>
      <c r="H68" s="2154"/>
      <c r="I68" s="2155"/>
      <c r="J68" s="2155"/>
      <c r="K68" s="2155"/>
      <c r="L68" s="2155"/>
      <c r="M68" s="2155"/>
      <c r="N68" s="2155"/>
      <c r="O68" s="2155"/>
      <c r="P68" s="2101"/>
      <c r="Q68" s="2088"/>
    </row>
    <row r="69" spans="1:17" ht="15">
      <c r="A69" s="2158" t="s">
        <v>1540</v>
      </c>
      <c r="B69" s="2133"/>
      <c r="C69" s="2163"/>
      <c r="D69" s="2162"/>
      <c r="F69" s="2129"/>
      <c r="G69" s="2100"/>
      <c r="I69" s="2143"/>
      <c r="J69" s="2143"/>
      <c r="K69" s="2143"/>
      <c r="L69" s="2143"/>
      <c r="M69" s="2143"/>
      <c r="N69" s="2143"/>
      <c r="O69" s="2143"/>
      <c r="P69" s="2101"/>
    </row>
    <row r="70" spans="1:17" ht="15">
      <c r="A70" s="2132" t="s">
        <v>1548</v>
      </c>
      <c r="B70" s="2133"/>
      <c r="C70" s="2161"/>
      <c r="D70" s="2162"/>
      <c r="F70" s="2129"/>
      <c r="G70" s="2100"/>
      <c r="I70" s="2143"/>
      <c r="J70" s="2143"/>
      <c r="K70" s="2143"/>
      <c r="L70" s="2143"/>
      <c r="M70" s="2143"/>
      <c r="N70" s="2143"/>
      <c r="O70" s="2143"/>
      <c r="P70" s="2101"/>
    </row>
    <row r="71" spans="1:17" ht="15">
      <c r="A71" s="2132" t="s">
        <v>1542</v>
      </c>
      <c r="B71" s="2133"/>
      <c r="C71" s="2161"/>
      <c r="D71" s="2162"/>
      <c r="F71" s="2129"/>
      <c r="G71" s="2100"/>
      <c r="I71" s="2143"/>
      <c r="J71" s="2143"/>
      <c r="K71" s="2143"/>
      <c r="L71" s="2143"/>
      <c r="M71" s="2143"/>
      <c r="N71" s="2143"/>
      <c r="O71" s="2143"/>
      <c r="P71" s="2101"/>
    </row>
    <row r="72" spans="1:17" ht="15">
      <c r="A72" s="2132" t="s">
        <v>1549</v>
      </c>
      <c r="B72" s="2160"/>
      <c r="C72" s="2161"/>
      <c r="D72" s="2162"/>
      <c r="F72" s="2129"/>
      <c r="G72" s="2100"/>
      <c r="I72" s="2143"/>
      <c r="J72" s="2143"/>
      <c r="K72" s="2143"/>
      <c r="L72" s="2143"/>
      <c r="M72" s="2143"/>
      <c r="N72" s="2143"/>
      <c r="O72" s="2143"/>
      <c r="P72" s="2101"/>
    </row>
    <row r="73" spans="1:17" ht="15">
      <c r="A73" s="2240" t="s">
        <v>1566</v>
      </c>
      <c r="B73" s="2241"/>
      <c r="C73" s="2242"/>
      <c r="D73" s="2243"/>
      <c r="F73" s="2129"/>
      <c r="G73" s="2100"/>
      <c r="I73" s="2143"/>
      <c r="J73" s="2143"/>
      <c r="K73" s="2143"/>
      <c r="L73" s="2143"/>
      <c r="M73" s="2143"/>
      <c r="N73" s="2143"/>
      <c r="O73" s="2143"/>
      <c r="P73" s="2101"/>
    </row>
    <row r="74" spans="1:17" ht="15" customHeight="1">
      <c r="A74" s="2132" t="s">
        <v>1547</v>
      </c>
      <c r="B74" s="2133"/>
      <c r="C74" s="2161"/>
      <c r="D74" s="2162"/>
      <c r="F74" s="2129"/>
      <c r="G74" s="2100"/>
      <c r="I74" s="2143"/>
      <c r="J74" s="2143"/>
      <c r="K74" s="2143"/>
      <c r="L74" s="2143"/>
      <c r="M74" s="2143"/>
      <c r="N74" s="2143"/>
      <c r="O74" s="2143"/>
      <c r="P74" s="2101"/>
    </row>
    <row r="75" spans="1:17" ht="15" customHeight="1">
      <c r="A75" s="2158" t="s">
        <v>1540</v>
      </c>
      <c r="B75" s="2133"/>
      <c r="C75" s="2163"/>
      <c r="D75" s="2162"/>
      <c r="F75" s="2129"/>
      <c r="G75" s="2100"/>
      <c r="I75" s="2143"/>
      <c r="J75" s="2143"/>
      <c r="K75" s="2143"/>
      <c r="L75" s="2143"/>
      <c r="M75" s="2143"/>
      <c r="N75" s="2143"/>
      <c r="O75" s="2143"/>
      <c r="P75" s="2101"/>
    </row>
    <row r="76" spans="1:17" s="2088" customFormat="1" ht="15" customHeight="1">
      <c r="A76" s="2132" t="s">
        <v>1548</v>
      </c>
      <c r="B76" s="2133"/>
      <c r="C76" s="2161"/>
      <c r="D76" s="2162"/>
      <c r="E76" s="2087"/>
      <c r="F76" s="2129"/>
      <c r="G76" s="2100"/>
      <c r="I76" s="2143"/>
      <c r="J76" s="2143"/>
      <c r="K76" s="2143"/>
      <c r="L76" s="2143"/>
      <c r="M76" s="2143"/>
      <c r="N76" s="2143"/>
      <c r="O76" s="2143"/>
      <c r="P76" s="2101"/>
    </row>
    <row r="77" spans="1:17" s="2088" customFormat="1" ht="15" customHeight="1">
      <c r="A77" s="2132" t="s">
        <v>1542</v>
      </c>
      <c r="B77" s="2133"/>
      <c r="C77" s="2161"/>
      <c r="D77" s="2162"/>
      <c r="E77" s="2087"/>
      <c r="F77" s="2129"/>
      <c r="G77" s="2100"/>
      <c r="I77" s="2143"/>
      <c r="J77" s="2143"/>
      <c r="K77" s="2143"/>
      <c r="L77" s="2143"/>
      <c r="M77" s="2143"/>
      <c r="N77" s="2143"/>
      <c r="O77" s="2143"/>
      <c r="P77" s="2101"/>
    </row>
    <row r="78" spans="1:17" s="2088" customFormat="1" ht="15" customHeight="1">
      <c r="A78" s="2132" t="s">
        <v>1549</v>
      </c>
      <c r="B78" s="2133"/>
      <c r="C78" s="2161"/>
      <c r="D78" s="2162"/>
      <c r="E78" s="2087"/>
      <c r="F78" s="2129"/>
      <c r="G78" s="2100"/>
      <c r="I78" s="2143"/>
      <c r="J78" s="2143"/>
      <c r="K78" s="2143"/>
      <c r="L78" s="2143"/>
      <c r="M78" s="2143"/>
      <c r="N78" s="2143"/>
      <c r="O78" s="2143"/>
      <c r="P78" s="2101"/>
    </row>
    <row r="79" spans="1:17" s="2088" customFormat="1" ht="15" customHeight="1">
      <c r="A79" s="2240" t="s">
        <v>1566</v>
      </c>
      <c r="B79" s="2241"/>
      <c r="C79" s="2242"/>
      <c r="D79" s="2243"/>
      <c r="E79" s="2087"/>
      <c r="F79" s="2129"/>
      <c r="G79" s="2100"/>
      <c r="I79" s="2143"/>
      <c r="J79" s="2143"/>
      <c r="K79" s="2143"/>
      <c r="L79" s="2143"/>
      <c r="M79" s="2143"/>
      <c r="N79" s="2143"/>
      <c r="O79" s="2143"/>
      <c r="P79" s="2101"/>
    </row>
    <row r="80" spans="1:17" s="2088" customFormat="1" ht="15" customHeight="1">
      <c r="A80" s="2132" t="s">
        <v>1547</v>
      </c>
      <c r="B80" s="2133"/>
      <c r="C80" s="2161"/>
      <c r="D80" s="2162"/>
      <c r="E80" s="2087"/>
      <c r="F80" s="2129"/>
      <c r="G80" s="2100"/>
      <c r="I80" s="2143"/>
      <c r="J80" s="2143"/>
      <c r="K80" s="2143"/>
      <c r="L80" s="2143"/>
      <c r="M80" s="2143"/>
      <c r="N80" s="2143"/>
      <c r="O80" s="2143"/>
      <c r="P80" s="2101"/>
    </row>
    <row r="81" spans="1:25" s="2088" customFormat="1" ht="15" customHeight="1">
      <c r="A81" s="2158" t="s">
        <v>1540</v>
      </c>
      <c r="B81" s="2133"/>
      <c r="C81" s="2163"/>
      <c r="D81" s="2162"/>
      <c r="E81" s="2087"/>
      <c r="F81" s="2129"/>
      <c r="G81" s="2100"/>
      <c r="I81" s="2143"/>
      <c r="J81" s="2143"/>
      <c r="K81" s="2143"/>
      <c r="L81" s="2143"/>
      <c r="M81" s="2143"/>
      <c r="N81" s="2143"/>
      <c r="O81" s="2143"/>
      <c r="P81" s="2101"/>
    </row>
    <row r="82" spans="1:25" s="2088" customFormat="1" ht="15" customHeight="1">
      <c r="A82" s="2132" t="s">
        <v>1548</v>
      </c>
      <c r="B82" s="2133"/>
      <c r="C82" s="2161"/>
      <c r="D82" s="2162"/>
      <c r="E82" s="2087"/>
      <c r="F82" s="2129"/>
      <c r="G82" s="2100"/>
      <c r="I82" s="2143"/>
      <c r="J82" s="2143"/>
      <c r="K82" s="2143"/>
      <c r="L82" s="2143"/>
      <c r="M82" s="2143"/>
      <c r="N82" s="2143"/>
      <c r="O82" s="2143"/>
      <c r="P82" s="2101"/>
    </row>
    <row r="83" spans="1:25" s="2088" customFormat="1" ht="15" customHeight="1">
      <c r="A83" s="2132" t="s">
        <v>1542</v>
      </c>
      <c r="B83" s="2133"/>
      <c r="C83" s="2161"/>
      <c r="D83" s="2162"/>
      <c r="E83" s="2087"/>
      <c r="F83" s="2129"/>
      <c r="G83" s="2100"/>
      <c r="I83" s="2143"/>
      <c r="J83" s="2143"/>
      <c r="K83" s="2143"/>
      <c r="L83" s="2143"/>
      <c r="M83" s="2143"/>
      <c r="N83" s="2143"/>
      <c r="O83" s="2143"/>
      <c r="P83" s="2101"/>
    </row>
    <row r="84" spans="1:25" s="2088" customFormat="1" ht="15" customHeight="1">
      <c r="A84" s="2132" t="s">
        <v>1549</v>
      </c>
      <c r="B84" s="2133"/>
      <c r="C84" s="2136"/>
      <c r="D84" s="2144"/>
      <c r="E84" s="2087"/>
      <c r="F84" s="2129"/>
      <c r="G84" s="2100"/>
      <c r="I84" s="2143"/>
      <c r="J84" s="2143"/>
      <c r="K84" s="2143"/>
      <c r="L84" s="2143"/>
      <c r="M84" s="2143"/>
      <c r="N84" s="2143"/>
      <c r="O84" s="2143"/>
      <c r="P84" s="2101"/>
    </row>
    <row r="85" spans="1:25" s="2088" customFormat="1" ht="15">
      <c r="A85" s="2164"/>
      <c r="C85" s="2087"/>
      <c r="D85" s="2087"/>
      <c r="E85" s="2087"/>
      <c r="F85" s="2129"/>
      <c r="G85" s="2100"/>
      <c r="I85" s="2143"/>
      <c r="J85" s="2143"/>
      <c r="K85" s="2143"/>
      <c r="L85" s="2143"/>
      <c r="M85" s="2143"/>
      <c r="N85" s="2143"/>
      <c r="O85" s="2143"/>
      <c r="P85" s="2101"/>
    </row>
    <row r="86" spans="1:25" s="2088" customFormat="1" ht="15">
      <c r="E86" s="2087"/>
      <c r="F86" s="2129"/>
      <c r="G86" s="2100"/>
      <c r="I86" s="2143"/>
      <c r="J86" s="2143"/>
      <c r="K86" s="2143"/>
      <c r="L86" s="2143"/>
      <c r="M86" s="2143"/>
      <c r="N86" s="2143"/>
      <c r="O86" s="2143"/>
      <c r="P86" s="2101"/>
    </row>
    <row r="87" spans="1:25" s="2088" customFormat="1" ht="15">
      <c r="A87" s="2108"/>
      <c r="B87" s="2165"/>
      <c r="C87" s="2165"/>
      <c r="D87" s="2165"/>
      <c r="E87" s="2087"/>
      <c r="F87" s="2129"/>
      <c r="G87" s="2100"/>
      <c r="I87" s="2143"/>
      <c r="J87" s="2143"/>
      <c r="K87" s="2143"/>
      <c r="L87" s="2143"/>
      <c r="M87" s="2143"/>
      <c r="N87" s="2143"/>
      <c r="O87" s="2143"/>
      <c r="P87" s="2101"/>
    </row>
    <row r="88" spans="1:25" s="2088" customFormat="1" ht="15">
      <c r="A88" s="2143"/>
      <c r="B88" s="2143"/>
      <c r="C88" s="2143"/>
      <c r="D88" s="2143"/>
      <c r="E88" s="2087"/>
      <c r="F88" s="2129"/>
      <c r="G88" s="2100"/>
      <c r="I88" s="2143"/>
      <c r="J88" s="2143"/>
      <c r="K88" s="2143"/>
      <c r="L88" s="2143"/>
      <c r="M88" s="2143"/>
      <c r="N88" s="2143"/>
      <c r="O88" s="2143"/>
      <c r="P88" s="2101"/>
    </row>
    <row r="89" spans="1:25" s="2165" customFormat="1" ht="15">
      <c r="A89" s="2166"/>
      <c r="B89" s="2166"/>
      <c r="C89" s="2166"/>
      <c r="D89" s="2166"/>
      <c r="E89" s="2167"/>
      <c r="F89" s="2129"/>
      <c r="G89" s="2100"/>
      <c r="I89" s="2143"/>
      <c r="J89" s="2143"/>
      <c r="K89" s="2143"/>
      <c r="L89" s="2143"/>
      <c r="M89" s="2143"/>
      <c r="N89" s="2143"/>
      <c r="O89" s="2143"/>
      <c r="P89" s="2101"/>
      <c r="Q89" s="2088"/>
    </row>
    <row r="90" spans="1:25" s="2143" customFormat="1" ht="15">
      <c r="A90" s="2087"/>
      <c r="B90" s="2087"/>
      <c r="C90" s="2087"/>
      <c r="D90" s="2087"/>
      <c r="E90" s="2166"/>
      <c r="F90" s="2129"/>
      <c r="G90" s="2100"/>
      <c r="P90" s="2101"/>
      <c r="Q90" s="2088"/>
    </row>
    <row r="91" spans="1:25" s="2143" customFormat="1" ht="15">
      <c r="A91" s="2087"/>
      <c r="B91" s="2087"/>
      <c r="C91" s="2087"/>
      <c r="D91" s="2087"/>
      <c r="E91" s="2166"/>
      <c r="F91" s="2129"/>
      <c r="G91" s="2100"/>
      <c r="P91" s="2101"/>
      <c r="Q91" s="2088"/>
    </row>
    <row r="92" spans="1:25" s="2088" customFormat="1" ht="15">
      <c r="A92" s="2168"/>
      <c r="B92" s="2087"/>
      <c r="C92" s="2087"/>
      <c r="D92" s="2087"/>
      <c r="E92" s="2087"/>
      <c r="I92" s="2143"/>
      <c r="J92" s="2143"/>
      <c r="K92" s="2143"/>
      <c r="L92" s="2143"/>
      <c r="M92" s="2143"/>
      <c r="N92" s="2143"/>
      <c r="O92" s="2143"/>
      <c r="P92" s="2101"/>
    </row>
    <row r="93" spans="1:25" s="2088" customFormat="1" ht="15">
      <c r="A93" s="2169"/>
      <c r="B93" s="2087"/>
      <c r="C93" s="2087"/>
      <c r="D93" s="2087"/>
      <c r="E93" s="2087"/>
      <c r="I93" s="2143"/>
      <c r="J93" s="2143"/>
      <c r="K93" s="2143"/>
      <c r="L93" s="2143"/>
      <c r="M93" s="2143"/>
      <c r="N93" s="2143"/>
      <c r="O93" s="2143"/>
      <c r="P93" s="2101"/>
    </row>
    <row r="94" spans="1:25" s="2088" customFormat="1" ht="15">
      <c r="A94" s="2169"/>
      <c r="B94" s="2087"/>
      <c r="C94" s="2087"/>
      <c r="D94" s="2087"/>
      <c r="E94" s="2087"/>
      <c r="I94" s="2143"/>
      <c r="J94" s="2143"/>
      <c r="K94" s="2143"/>
      <c r="L94" s="2143"/>
      <c r="M94" s="2143"/>
      <c r="N94" s="2143"/>
      <c r="O94" s="2143"/>
      <c r="P94" s="2101"/>
    </row>
    <row r="95" spans="1:25" s="2088" customFormat="1" ht="15">
      <c r="A95" s="2169"/>
      <c r="B95" s="2087"/>
      <c r="C95" s="2087"/>
      <c r="D95" s="2087"/>
      <c r="E95" s="2087"/>
      <c r="I95" s="2143"/>
      <c r="J95" s="2143"/>
      <c r="K95" s="2143"/>
      <c r="L95" s="2143"/>
      <c r="M95" s="2143"/>
      <c r="N95" s="2143"/>
      <c r="O95" s="2143"/>
      <c r="P95" s="2101"/>
    </row>
    <row r="96" spans="1:25" ht="15">
      <c r="A96" s="2169"/>
      <c r="E96" s="2170"/>
      <c r="I96" s="2143"/>
      <c r="J96" s="2143"/>
      <c r="K96" s="2143"/>
      <c r="L96" s="2143"/>
      <c r="M96" s="2143"/>
      <c r="N96" s="2143"/>
      <c r="O96" s="2143"/>
      <c r="P96" s="2101"/>
      <c r="R96" s="2171"/>
      <c r="S96" s="2171"/>
      <c r="T96" s="2171"/>
      <c r="U96" s="2171"/>
      <c r="V96" s="2171"/>
      <c r="W96" s="2171"/>
      <c r="X96" s="2171"/>
      <c r="Y96" s="2171"/>
    </row>
    <row r="97" spans="1:25" ht="15">
      <c r="A97" s="2172"/>
      <c r="B97" s="2170"/>
      <c r="C97" s="2170"/>
      <c r="D97" s="2170"/>
      <c r="E97" s="2170"/>
      <c r="I97" s="2143"/>
      <c r="J97" s="2143"/>
      <c r="K97" s="2143"/>
      <c r="L97" s="2143"/>
      <c r="M97" s="2143"/>
      <c r="N97" s="2143"/>
      <c r="O97" s="2143"/>
      <c r="P97" s="2101"/>
      <c r="R97" s="2171"/>
      <c r="S97" s="2171"/>
      <c r="T97" s="2171"/>
      <c r="U97" s="2171"/>
      <c r="V97" s="2171"/>
      <c r="W97" s="2171"/>
      <c r="X97" s="2171"/>
      <c r="Y97" s="2171"/>
    </row>
    <row r="98" spans="1:25" ht="15">
      <c r="A98" s="2172"/>
      <c r="B98" s="2170"/>
      <c r="C98" s="2170"/>
      <c r="D98" s="2170"/>
      <c r="E98" s="2170"/>
      <c r="I98" s="2143"/>
      <c r="J98" s="2143"/>
      <c r="K98" s="2143"/>
      <c r="L98" s="2143"/>
      <c r="M98" s="2143"/>
      <c r="N98" s="2143"/>
      <c r="O98" s="2143"/>
      <c r="P98" s="2101"/>
      <c r="R98" s="2171"/>
      <c r="S98" s="2171"/>
      <c r="T98" s="2171"/>
      <c r="U98" s="2171"/>
      <c r="V98" s="2171"/>
      <c r="W98" s="2171"/>
      <c r="X98" s="2171"/>
      <c r="Y98" s="2171"/>
    </row>
    <row r="99" spans="1:25" ht="15">
      <c r="A99" s="2172"/>
      <c r="B99" s="2170"/>
      <c r="C99" s="2170"/>
      <c r="D99" s="2170"/>
      <c r="E99" s="2170"/>
      <c r="I99" s="2143"/>
      <c r="J99" s="2143"/>
      <c r="K99" s="2143"/>
      <c r="L99" s="2143"/>
      <c r="M99" s="2143"/>
      <c r="N99" s="2143"/>
      <c r="O99" s="2143"/>
      <c r="P99" s="2101"/>
      <c r="R99" s="2171"/>
      <c r="S99" s="2171"/>
      <c r="T99" s="2171"/>
      <c r="U99" s="2171"/>
      <c r="V99" s="2171"/>
      <c r="W99" s="2171"/>
      <c r="X99" s="2171"/>
      <c r="Y99" s="2171"/>
    </row>
    <row r="100" spans="1:25" ht="15">
      <c r="A100" s="2172"/>
      <c r="B100" s="2170"/>
      <c r="C100" s="2170"/>
      <c r="D100" s="2170"/>
      <c r="E100" s="2170"/>
      <c r="I100" s="2143"/>
      <c r="J100" s="2143"/>
      <c r="K100" s="2143"/>
      <c r="L100" s="2143"/>
      <c r="M100" s="2143"/>
      <c r="N100" s="2143"/>
      <c r="O100" s="2143"/>
      <c r="P100" s="2101"/>
      <c r="R100" s="2171"/>
      <c r="S100" s="2171"/>
      <c r="T100" s="2171"/>
      <c r="U100" s="2171"/>
      <c r="V100" s="2171"/>
      <c r="W100" s="2171"/>
      <c r="X100" s="2171"/>
      <c r="Y100" s="2171"/>
    </row>
    <row r="101" spans="1:25" ht="15">
      <c r="A101" s="2172"/>
      <c r="B101" s="2170"/>
      <c r="C101" s="2170"/>
      <c r="D101" s="2170"/>
      <c r="E101" s="2170"/>
      <c r="I101" s="2143"/>
      <c r="J101" s="2143"/>
      <c r="K101" s="2143"/>
      <c r="L101" s="2143"/>
      <c r="M101" s="2143"/>
      <c r="N101" s="2143"/>
      <c r="O101" s="2143"/>
      <c r="P101" s="2101"/>
      <c r="R101" s="2171"/>
      <c r="S101" s="2171"/>
      <c r="T101" s="2171"/>
      <c r="U101" s="2171"/>
      <c r="V101" s="2171"/>
      <c r="W101" s="2171"/>
      <c r="X101" s="2171"/>
      <c r="Y101" s="2171"/>
    </row>
    <row r="102" spans="1:25" ht="15">
      <c r="A102" s="2172"/>
      <c r="B102" s="2170"/>
      <c r="C102" s="2170"/>
      <c r="D102" s="2170"/>
      <c r="E102" s="2170"/>
      <c r="I102" s="2143"/>
      <c r="J102" s="2143"/>
      <c r="K102" s="2143"/>
      <c r="L102" s="2143"/>
      <c r="M102" s="2143"/>
      <c r="N102" s="2143"/>
      <c r="O102" s="2143"/>
      <c r="P102" s="2101"/>
      <c r="R102" s="2171"/>
      <c r="S102" s="2171"/>
      <c r="T102" s="2171"/>
      <c r="U102" s="2171"/>
      <c r="V102" s="2171"/>
      <c r="W102" s="2171"/>
      <c r="X102" s="2171"/>
      <c r="Y102" s="2171"/>
    </row>
    <row r="103" spans="1:25" ht="15">
      <c r="A103" s="2172"/>
      <c r="B103" s="2170"/>
      <c r="C103" s="2170"/>
      <c r="D103" s="2170"/>
      <c r="E103" s="2170"/>
      <c r="I103" s="2143"/>
      <c r="J103" s="2143"/>
      <c r="K103" s="2143"/>
      <c r="L103" s="2143"/>
      <c r="M103" s="2143"/>
      <c r="N103" s="2143"/>
      <c r="O103" s="2143"/>
      <c r="P103" s="2101"/>
      <c r="R103" s="2171"/>
      <c r="S103" s="2171"/>
      <c r="T103" s="2171"/>
      <c r="U103" s="2171"/>
      <c r="V103" s="2171"/>
      <c r="W103" s="2171"/>
      <c r="X103" s="2171"/>
      <c r="Y103" s="2171"/>
    </row>
    <row r="104" spans="1:25" ht="15">
      <c r="A104" s="2172"/>
      <c r="B104" s="2170"/>
      <c r="C104" s="2170"/>
      <c r="D104" s="2170"/>
      <c r="E104" s="2170"/>
      <c r="I104" s="2143"/>
      <c r="J104" s="2143"/>
      <c r="K104" s="2143"/>
      <c r="L104" s="2143"/>
      <c r="M104" s="2143"/>
      <c r="N104" s="2143"/>
      <c r="O104" s="2143"/>
      <c r="P104" s="2101"/>
      <c r="R104" s="2171"/>
      <c r="S104" s="2171"/>
      <c r="T104" s="2171"/>
      <c r="U104" s="2171"/>
      <c r="V104" s="2171"/>
      <c r="W104" s="2171"/>
      <c r="X104" s="2171"/>
      <c r="Y104" s="2171"/>
    </row>
    <row r="105" spans="1:25" ht="15">
      <c r="A105" s="2172"/>
      <c r="B105" s="2170"/>
      <c r="C105" s="2170"/>
      <c r="D105" s="2170"/>
      <c r="E105" s="2170"/>
      <c r="I105" s="2143"/>
      <c r="J105" s="2143"/>
      <c r="K105" s="2143"/>
      <c r="L105" s="2143"/>
      <c r="M105" s="2143"/>
      <c r="N105" s="2143"/>
      <c r="O105" s="2143"/>
      <c r="P105" s="2101"/>
      <c r="R105" s="2171"/>
      <c r="S105" s="2171"/>
      <c r="T105" s="2171"/>
      <c r="U105" s="2171"/>
      <c r="V105" s="2171"/>
      <c r="W105" s="2171"/>
      <c r="X105" s="2171"/>
      <c r="Y105" s="2171"/>
    </row>
    <row r="106" spans="1:25" ht="15">
      <c r="A106" s="2172"/>
      <c r="B106" s="2170"/>
      <c r="C106" s="2170"/>
      <c r="D106" s="2170"/>
      <c r="E106" s="2170"/>
      <c r="I106" s="2143"/>
      <c r="J106" s="2143"/>
      <c r="K106" s="2143"/>
      <c r="L106" s="2143"/>
      <c r="M106" s="2143"/>
      <c r="N106" s="2143"/>
      <c r="O106" s="2143"/>
      <c r="P106" s="2101"/>
      <c r="R106" s="2171"/>
      <c r="S106" s="2171"/>
      <c r="T106" s="2171"/>
      <c r="U106" s="2171"/>
      <c r="V106" s="2171"/>
      <c r="W106" s="2171"/>
      <c r="X106" s="2171"/>
      <c r="Y106" s="2171"/>
    </row>
    <row r="107" spans="1:25" ht="15">
      <c r="A107" s="2172"/>
      <c r="B107" s="2170"/>
      <c r="C107" s="2170"/>
      <c r="D107" s="2170"/>
      <c r="E107" s="2170"/>
      <c r="I107" s="2143"/>
      <c r="J107" s="2143"/>
      <c r="K107" s="2143"/>
      <c r="L107" s="2143"/>
      <c r="M107" s="2143"/>
      <c r="N107" s="2143"/>
      <c r="O107" s="2143"/>
      <c r="P107" s="2101"/>
      <c r="R107" s="2171"/>
      <c r="S107" s="2171"/>
      <c r="T107" s="2171"/>
      <c r="U107" s="2171"/>
      <c r="V107" s="2171"/>
      <c r="W107" s="2171"/>
      <c r="X107" s="2171"/>
      <c r="Y107" s="2171"/>
    </row>
    <row r="108" spans="1:25" ht="15">
      <c r="A108" s="2172"/>
      <c r="B108" s="2170"/>
      <c r="C108" s="2170"/>
      <c r="D108" s="2170"/>
      <c r="E108" s="2170"/>
      <c r="I108" s="2143"/>
      <c r="J108" s="2143"/>
      <c r="K108" s="2143"/>
      <c r="L108" s="2143"/>
      <c r="M108" s="2143"/>
      <c r="N108" s="2143"/>
      <c r="O108" s="2143"/>
      <c r="P108" s="2101"/>
      <c r="R108" s="2171"/>
      <c r="S108" s="2171"/>
      <c r="T108" s="2171"/>
      <c r="U108" s="2171"/>
      <c r="V108" s="2171"/>
      <c r="W108" s="2171"/>
      <c r="X108" s="2171"/>
      <c r="Y108" s="2171"/>
    </row>
    <row r="109" spans="1:25" ht="15">
      <c r="A109" s="2172"/>
      <c r="B109" s="2170"/>
      <c r="C109" s="2170"/>
      <c r="D109" s="2170"/>
      <c r="E109" s="2170"/>
      <c r="I109" s="2143"/>
      <c r="J109" s="2143"/>
      <c r="K109" s="2143"/>
      <c r="L109" s="2143"/>
      <c r="M109" s="2143"/>
      <c r="N109" s="2143"/>
      <c r="O109" s="2143"/>
      <c r="P109" s="2101"/>
      <c r="R109" s="2171"/>
      <c r="S109" s="2171"/>
      <c r="T109" s="2171"/>
      <c r="U109" s="2171"/>
      <c r="V109" s="2171"/>
      <c r="W109" s="2171"/>
      <c r="X109" s="2171"/>
      <c r="Y109" s="2171"/>
    </row>
    <row r="110" spans="1:25" ht="15">
      <c r="A110" s="2172"/>
      <c r="B110" s="2170"/>
      <c r="C110" s="2170"/>
      <c r="D110" s="2170"/>
      <c r="E110" s="2170"/>
      <c r="I110" s="2143"/>
      <c r="J110" s="2143"/>
      <c r="K110" s="2143"/>
      <c r="L110" s="2143"/>
      <c r="M110" s="2143"/>
      <c r="N110" s="2143"/>
      <c r="O110" s="2143"/>
      <c r="P110" s="2101"/>
      <c r="R110" s="2171"/>
      <c r="S110" s="2171"/>
      <c r="T110" s="2171"/>
      <c r="U110" s="2171"/>
      <c r="V110" s="2171"/>
      <c r="W110" s="2171"/>
      <c r="X110" s="2171"/>
      <c r="Y110" s="2171"/>
    </row>
    <row r="111" spans="1:25" ht="15">
      <c r="A111" s="2172"/>
      <c r="B111" s="2170"/>
      <c r="C111" s="2170"/>
      <c r="D111" s="2170"/>
      <c r="E111" s="2170"/>
      <c r="I111" s="2143"/>
      <c r="J111" s="2143"/>
      <c r="K111" s="2143"/>
      <c r="L111" s="2143"/>
      <c r="M111" s="2143"/>
      <c r="N111" s="2143"/>
      <c r="O111" s="2143"/>
      <c r="P111" s="2101"/>
      <c r="R111" s="2171"/>
      <c r="S111" s="2171"/>
      <c r="T111" s="2171"/>
      <c r="U111" s="2171"/>
      <c r="V111" s="2171"/>
      <c r="W111" s="2171"/>
      <c r="X111" s="2171"/>
      <c r="Y111" s="2171"/>
    </row>
    <row r="112" spans="1:25" ht="15">
      <c r="A112" s="2172"/>
      <c r="B112" s="2170"/>
      <c r="C112" s="2170"/>
      <c r="D112" s="2170"/>
      <c r="E112" s="2170"/>
      <c r="I112" s="2143"/>
      <c r="J112" s="2143"/>
      <c r="K112" s="2143"/>
      <c r="L112" s="2143"/>
      <c r="M112" s="2143"/>
      <c r="N112" s="2143"/>
      <c r="O112" s="2143"/>
      <c r="P112" s="2101"/>
      <c r="R112" s="2171"/>
      <c r="S112" s="2171"/>
      <c r="T112" s="2171"/>
      <c r="U112" s="2171"/>
      <c r="V112" s="2171"/>
      <c r="W112" s="2171"/>
      <c r="X112" s="2171"/>
      <c r="Y112" s="2171"/>
    </row>
    <row r="113" spans="1:25" ht="15">
      <c r="A113" s="2172"/>
      <c r="B113" s="2170"/>
      <c r="C113" s="2170"/>
      <c r="D113" s="2170"/>
      <c r="E113" s="2170"/>
      <c r="I113" s="2143"/>
      <c r="J113" s="2143"/>
      <c r="K113" s="2143"/>
      <c r="L113" s="2143"/>
      <c r="M113" s="2143"/>
      <c r="N113" s="2143"/>
      <c r="O113" s="2143"/>
      <c r="P113" s="2101"/>
      <c r="R113" s="2171"/>
      <c r="S113" s="2171"/>
      <c r="T113" s="2171"/>
      <c r="U113" s="2171"/>
      <c r="V113" s="2171"/>
      <c r="W113" s="2171"/>
      <c r="X113" s="2171"/>
      <c r="Y113" s="2171"/>
    </row>
    <row r="114" spans="1:25" ht="15">
      <c r="A114" s="2172"/>
      <c r="B114" s="2170"/>
      <c r="C114" s="2170"/>
      <c r="D114" s="2170"/>
      <c r="E114" s="2170"/>
      <c r="I114" s="2143"/>
      <c r="J114" s="2143"/>
      <c r="K114" s="2143"/>
      <c r="L114" s="2143"/>
      <c r="M114" s="2143"/>
      <c r="N114" s="2143"/>
      <c r="O114" s="2143"/>
      <c r="P114" s="2101"/>
      <c r="R114" s="2171"/>
      <c r="S114" s="2171"/>
      <c r="T114" s="2171"/>
      <c r="U114" s="2171"/>
      <c r="V114" s="2171"/>
      <c r="W114" s="2171"/>
      <c r="X114" s="2171"/>
      <c r="Y114" s="2171"/>
    </row>
    <row r="115" spans="1:25" ht="15">
      <c r="A115" s="2172"/>
      <c r="B115" s="2170"/>
      <c r="C115" s="2170"/>
      <c r="D115" s="2170"/>
      <c r="E115" s="2170"/>
      <c r="I115" s="2143"/>
      <c r="J115" s="2143"/>
      <c r="K115" s="2143"/>
      <c r="L115" s="2143"/>
      <c r="M115" s="2143"/>
      <c r="N115" s="2143"/>
      <c r="O115" s="2143"/>
      <c r="P115" s="2101"/>
      <c r="R115" s="2171"/>
      <c r="S115" s="2171"/>
      <c r="T115" s="2171"/>
      <c r="U115" s="2171"/>
      <c r="V115" s="2171"/>
      <c r="W115" s="2171"/>
      <c r="X115" s="2171"/>
      <c r="Y115" s="2171"/>
    </row>
    <row r="116" spans="1:25" ht="15">
      <c r="A116" s="2172"/>
      <c r="B116" s="2170"/>
      <c r="C116" s="2170"/>
      <c r="D116" s="2170"/>
      <c r="E116" s="2170"/>
      <c r="I116" s="2143"/>
      <c r="J116" s="2143"/>
      <c r="K116" s="2143"/>
      <c r="L116" s="2143"/>
      <c r="M116" s="2143"/>
      <c r="N116" s="2143"/>
      <c r="O116" s="2143"/>
      <c r="P116" s="2101"/>
      <c r="R116" s="2171"/>
      <c r="S116" s="2171"/>
      <c r="T116" s="2171"/>
      <c r="U116" s="2171"/>
      <c r="V116" s="2171"/>
      <c r="W116" s="2171"/>
      <c r="X116" s="2171"/>
      <c r="Y116" s="2171"/>
    </row>
    <row r="117" spans="1:25" ht="15">
      <c r="A117" s="2172"/>
      <c r="B117" s="2170"/>
      <c r="C117" s="2170"/>
      <c r="D117" s="2170"/>
      <c r="E117" s="2170"/>
      <c r="I117" s="2143"/>
      <c r="J117" s="2143"/>
      <c r="K117" s="2143"/>
      <c r="L117" s="2143"/>
      <c r="M117" s="2143"/>
      <c r="N117" s="2143"/>
      <c r="O117" s="2143"/>
      <c r="P117" s="2101"/>
      <c r="R117" s="2171"/>
      <c r="S117" s="2171"/>
      <c r="T117" s="2171"/>
      <c r="U117" s="2171"/>
      <c r="V117" s="2171"/>
      <c r="W117" s="2171"/>
      <c r="X117" s="2171"/>
      <c r="Y117" s="2171"/>
    </row>
    <row r="118" spans="1:25" ht="15">
      <c r="A118" s="2172"/>
      <c r="B118" s="2170"/>
      <c r="C118" s="2170"/>
      <c r="D118" s="2170"/>
      <c r="E118" s="2170"/>
      <c r="I118" s="2143"/>
      <c r="J118" s="2143"/>
      <c r="K118" s="2143"/>
      <c r="L118" s="2143"/>
      <c r="M118" s="2143"/>
      <c r="N118" s="2143"/>
      <c r="O118" s="2143"/>
      <c r="P118" s="2101"/>
      <c r="R118" s="2171"/>
      <c r="S118" s="2171"/>
      <c r="T118" s="2171"/>
      <c r="U118" s="2171"/>
      <c r="V118" s="2171"/>
      <c r="W118" s="2171"/>
      <c r="X118" s="2171"/>
      <c r="Y118" s="2171"/>
    </row>
    <row r="119" spans="1:25" ht="15">
      <c r="A119" s="2170"/>
      <c r="B119" s="2170"/>
      <c r="C119" s="2170"/>
      <c r="D119" s="2170"/>
      <c r="E119" s="2170"/>
      <c r="I119" s="2143"/>
      <c r="J119" s="2143"/>
      <c r="K119" s="2143"/>
      <c r="L119" s="2143"/>
      <c r="M119" s="2143"/>
      <c r="N119" s="2143"/>
      <c r="O119" s="2143"/>
      <c r="P119" s="2101"/>
      <c r="R119" s="2171"/>
      <c r="S119" s="2171"/>
      <c r="T119" s="2171"/>
      <c r="U119" s="2171"/>
      <c r="V119" s="2171"/>
      <c r="W119" s="2171"/>
      <c r="X119" s="2171"/>
      <c r="Y119" s="2171"/>
    </row>
    <row r="120" spans="1:25" ht="15">
      <c r="A120" s="2170"/>
      <c r="B120" s="2170"/>
      <c r="C120" s="2170"/>
      <c r="D120" s="2170"/>
      <c r="E120" s="2170"/>
      <c r="I120" s="2143"/>
      <c r="J120" s="2143"/>
      <c r="K120" s="2143"/>
      <c r="L120" s="2143"/>
      <c r="M120" s="2143"/>
      <c r="N120" s="2143"/>
      <c r="O120" s="2143"/>
      <c r="P120" s="2101"/>
      <c r="R120" s="2171"/>
      <c r="S120" s="2171"/>
      <c r="T120" s="2171"/>
      <c r="U120" s="2171"/>
      <c r="V120" s="2171"/>
      <c r="W120" s="2171"/>
      <c r="X120" s="2171"/>
      <c r="Y120" s="2171"/>
    </row>
    <row r="121" spans="1:25" ht="15">
      <c r="A121" s="2170"/>
      <c r="B121" s="2170"/>
      <c r="C121" s="2170"/>
      <c r="D121" s="2170"/>
      <c r="E121" s="2170"/>
      <c r="I121" s="2143"/>
      <c r="J121" s="2143"/>
      <c r="K121" s="2143"/>
      <c r="L121" s="2143"/>
      <c r="M121" s="2143"/>
      <c r="N121" s="2143"/>
      <c r="O121" s="2143"/>
      <c r="P121" s="2101"/>
      <c r="R121" s="2171"/>
      <c r="S121" s="2171"/>
      <c r="T121" s="2171"/>
      <c r="U121" s="2171"/>
      <c r="V121" s="2171"/>
      <c r="W121" s="2171"/>
      <c r="X121" s="2171"/>
      <c r="Y121" s="2171"/>
    </row>
    <row r="122" spans="1:25" ht="15">
      <c r="A122" s="2170"/>
      <c r="B122" s="2170"/>
      <c r="C122" s="2170"/>
      <c r="D122" s="2170"/>
      <c r="E122" s="2170"/>
      <c r="I122" s="2143"/>
      <c r="J122" s="2143"/>
      <c r="K122" s="2143"/>
      <c r="L122" s="2143"/>
      <c r="M122" s="2143"/>
      <c r="N122" s="2143"/>
      <c r="O122" s="2143"/>
      <c r="P122" s="2101"/>
      <c r="R122" s="2171"/>
      <c r="S122" s="2171"/>
      <c r="T122" s="2171"/>
      <c r="U122" s="2171"/>
      <c r="V122" s="2171"/>
      <c r="W122" s="2171"/>
      <c r="X122" s="2171"/>
      <c r="Y122" s="2171"/>
    </row>
    <row r="123" spans="1:25" ht="15">
      <c r="A123" s="2170"/>
      <c r="B123" s="2170"/>
      <c r="C123" s="2170"/>
      <c r="D123" s="2170"/>
      <c r="E123" s="2170"/>
      <c r="I123" s="2143"/>
      <c r="J123" s="2143"/>
      <c r="K123" s="2143"/>
      <c r="L123" s="2143"/>
      <c r="M123" s="2143"/>
      <c r="N123" s="2143"/>
      <c r="O123" s="2143"/>
      <c r="P123" s="2101"/>
      <c r="R123" s="2171"/>
      <c r="S123" s="2171"/>
      <c r="T123" s="2171"/>
      <c r="U123" s="2171"/>
      <c r="V123" s="2171"/>
      <c r="W123" s="2171"/>
      <c r="X123" s="2171"/>
      <c r="Y123" s="2171"/>
    </row>
    <row r="124" spans="1:25" ht="15">
      <c r="A124" s="2170"/>
      <c r="B124" s="2170"/>
      <c r="C124" s="2170"/>
      <c r="D124" s="2170"/>
      <c r="E124" s="2170"/>
      <c r="I124" s="2143"/>
      <c r="J124" s="2143"/>
      <c r="K124" s="2143"/>
      <c r="L124" s="2143"/>
      <c r="M124" s="2143"/>
      <c r="N124" s="2143"/>
      <c r="O124" s="2143"/>
      <c r="P124" s="2101"/>
      <c r="R124" s="2171"/>
      <c r="S124" s="2171"/>
      <c r="T124" s="2171"/>
      <c r="U124" s="2171"/>
      <c r="V124" s="2171"/>
      <c r="W124" s="2171"/>
      <c r="X124" s="2171"/>
      <c r="Y124" s="2171"/>
    </row>
    <row r="125" spans="1:25" ht="15">
      <c r="A125" s="2170"/>
      <c r="B125" s="2170"/>
      <c r="C125" s="2170"/>
      <c r="D125" s="2170"/>
      <c r="E125" s="2170"/>
      <c r="I125" s="2143"/>
      <c r="J125" s="2143"/>
      <c r="K125" s="2143"/>
      <c r="L125" s="2143"/>
      <c r="M125" s="2143"/>
      <c r="N125" s="2143"/>
      <c r="O125" s="2143"/>
      <c r="P125" s="2101"/>
      <c r="R125" s="2171"/>
      <c r="S125" s="2171"/>
      <c r="T125" s="2171"/>
      <c r="U125" s="2171"/>
      <c r="V125" s="2171"/>
      <c r="W125" s="2171"/>
      <c r="X125" s="2171"/>
      <c r="Y125" s="2171"/>
    </row>
    <row r="126" spans="1:25" ht="15">
      <c r="A126" s="2170"/>
      <c r="B126" s="2170"/>
      <c r="C126" s="2170"/>
      <c r="D126" s="2170"/>
      <c r="E126" s="2170"/>
      <c r="I126" s="2143"/>
      <c r="J126" s="2143"/>
      <c r="K126" s="2143"/>
      <c r="L126" s="2143"/>
      <c r="M126" s="2143"/>
      <c r="N126" s="2143"/>
      <c r="O126" s="2143"/>
      <c r="P126" s="2101"/>
      <c r="R126" s="2171"/>
      <c r="S126" s="2171"/>
      <c r="T126" s="2171"/>
      <c r="U126" s="2171"/>
      <c r="V126" s="2171"/>
      <c r="W126" s="2171"/>
      <c r="X126" s="2171"/>
      <c r="Y126" s="2171"/>
    </row>
    <row r="127" spans="1:25" ht="15">
      <c r="A127" s="2170"/>
      <c r="B127" s="2170"/>
      <c r="C127" s="2170"/>
      <c r="D127" s="2170"/>
      <c r="E127" s="2170"/>
      <c r="I127" s="2143"/>
      <c r="J127" s="2143"/>
      <c r="K127" s="2143"/>
      <c r="L127" s="2143"/>
      <c r="M127" s="2143"/>
      <c r="N127" s="2143"/>
      <c r="O127" s="2143"/>
      <c r="P127" s="2101"/>
      <c r="R127" s="2171"/>
      <c r="S127" s="2171"/>
      <c r="T127" s="2171"/>
      <c r="U127" s="2171"/>
      <c r="V127" s="2171"/>
      <c r="W127" s="2171"/>
      <c r="X127" s="2171"/>
      <c r="Y127" s="2171"/>
    </row>
    <row r="128" spans="1:25" ht="15">
      <c r="A128" s="2170"/>
      <c r="B128" s="2170"/>
      <c r="C128" s="2170"/>
      <c r="D128" s="2170"/>
      <c r="E128" s="2170"/>
      <c r="I128" s="2143"/>
      <c r="J128" s="2143"/>
      <c r="K128" s="2143"/>
      <c r="L128" s="2143"/>
      <c r="M128" s="2143"/>
      <c r="N128" s="2143"/>
      <c r="O128" s="2143"/>
      <c r="P128" s="2101"/>
      <c r="R128" s="2171"/>
      <c r="S128" s="2171"/>
      <c r="T128" s="2171"/>
      <c r="U128" s="2171"/>
      <c r="V128" s="2171"/>
      <c r="W128" s="2171"/>
      <c r="X128" s="2171"/>
      <c r="Y128" s="2171"/>
    </row>
    <row r="129" spans="1:25" ht="15">
      <c r="A129" s="2170"/>
      <c r="B129" s="2170"/>
      <c r="C129" s="2170"/>
      <c r="D129" s="2170"/>
      <c r="E129" s="2170"/>
      <c r="I129" s="2143"/>
      <c r="J129" s="2143"/>
      <c r="K129" s="2143"/>
      <c r="L129" s="2143"/>
      <c r="M129" s="2143"/>
      <c r="N129" s="2143"/>
      <c r="O129" s="2143"/>
      <c r="P129" s="2101"/>
      <c r="R129" s="2171"/>
      <c r="S129" s="2171"/>
      <c r="T129" s="2171"/>
      <c r="U129" s="2171"/>
      <c r="V129" s="2171"/>
      <c r="W129" s="2171"/>
      <c r="X129" s="2171"/>
      <c r="Y129" s="2171"/>
    </row>
    <row r="130" spans="1:25" ht="15">
      <c r="A130" s="2170"/>
      <c r="B130" s="2170"/>
      <c r="C130" s="2170"/>
      <c r="D130" s="2170"/>
      <c r="E130" s="2170"/>
      <c r="I130" s="2143"/>
      <c r="J130" s="2143"/>
      <c r="K130" s="2143"/>
      <c r="L130" s="2143"/>
      <c r="M130" s="2143"/>
      <c r="N130" s="2143"/>
      <c r="O130" s="2143"/>
      <c r="P130" s="2101"/>
      <c r="R130" s="2171"/>
      <c r="S130" s="2171"/>
      <c r="T130" s="2171"/>
      <c r="U130" s="2171"/>
      <c r="V130" s="2171"/>
      <c r="W130" s="2171"/>
      <c r="X130" s="2171"/>
      <c r="Y130" s="2171"/>
    </row>
    <row r="131" spans="1:25" ht="15">
      <c r="A131" s="2170"/>
      <c r="B131" s="2170"/>
      <c r="C131" s="2170"/>
      <c r="D131" s="2170"/>
      <c r="E131" s="2170"/>
      <c r="I131" s="2143"/>
      <c r="J131" s="2143"/>
      <c r="K131" s="2143"/>
      <c r="L131" s="2143"/>
      <c r="M131" s="2143"/>
      <c r="N131" s="2143"/>
      <c r="O131" s="2143"/>
      <c r="P131" s="2101"/>
      <c r="R131" s="2171"/>
      <c r="S131" s="2171"/>
      <c r="T131" s="2171"/>
      <c r="U131" s="2171"/>
      <c r="V131" s="2171"/>
      <c r="W131" s="2171"/>
      <c r="X131" s="2171"/>
      <c r="Y131" s="2171"/>
    </row>
    <row r="132" spans="1:25" ht="15">
      <c r="A132" s="2170"/>
      <c r="B132" s="2170"/>
      <c r="C132" s="2170"/>
      <c r="D132" s="2170"/>
      <c r="E132" s="2170"/>
      <c r="I132" s="2143"/>
      <c r="J132" s="2143"/>
      <c r="K132" s="2143"/>
      <c r="L132" s="2143"/>
      <c r="M132" s="2143"/>
      <c r="N132" s="2143"/>
      <c r="O132" s="2143"/>
      <c r="P132" s="2101"/>
      <c r="R132" s="2171"/>
      <c r="S132" s="2171"/>
      <c r="T132" s="2171"/>
      <c r="U132" s="2171"/>
      <c r="V132" s="2171"/>
      <c r="W132" s="2171"/>
      <c r="X132" s="2171"/>
      <c r="Y132" s="2171"/>
    </row>
    <row r="133" spans="1:25" ht="15">
      <c r="A133" s="2170"/>
      <c r="B133" s="2170"/>
      <c r="C133" s="2170"/>
      <c r="D133" s="2170"/>
      <c r="E133" s="2170"/>
      <c r="I133" s="2143"/>
      <c r="J133" s="2143"/>
      <c r="K133" s="2143"/>
      <c r="L133" s="2143"/>
      <c r="M133" s="2143"/>
      <c r="N133" s="2143"/>
      <c r="O133" s="2143"/>
      <c r="P133" s="2101"/>
      <c r="R133" s="2171"/>
      <c r="S133" s="2171"/>
      <c r="T133" s="2171"/>
      <c r="U133" s="2171"/>
      <c r="V133" s="2171"/>
      <c r="W133" s="2171"/>
      <c r="X133" s="2171"/>
      <c r="Y133" s="2171"/>
    </row>
    <row r="134" spans="1:25" ht="15">
      <c r="A134" s="2170"/>
      <c r="B134" s="2170"/>
      <c r="C134" s="2170"/>
      <c r="D134" s="2170"/>
      <c r="E134" s="2170"/>
      <c r="I134" s="2143"/>
      <c r="J134" s="2143"/>
      <c r="K134" s="2143"/>
      <c r="L134" s="2143"/>
      <c r="M134" s="2143"/>
      <c r="N134" s="2143"/>
      <c r="O134" s="2143"/>
      <c r="P134" s="2101"/>
      <c r="R134" s="2171"/>
      <c r="S134" s="2171"/>
      <c r="T134" s="2171"/>
      <c r="U134" s="2171"/>
      <c r="V134" s="2171"/>
      <c r="W134" s="2171"/>
      <c r="X134" s="2171"/>
      <c r="Y134" s="2171"/>
    </row>
    <row r="135" spans="1:25" ht="15">
      <c r="A135" s="2170"/>
      <c r="B135" s="2170"/>
      <c r="C135" s="2170"/>
      <c r="D135" s="2170"/>
      <c r="E135" s="2170"/>
      <c r="I135" s="2143"/>
      <c r="J135" s="2143"/>
      <c r="K135" s="2143"/>
      <c r="L135" s="2143"/>
      <c r="M135" s="2143"/>
      <c r="N135" s="2143"/>
      <c r="O135" s="2143"/>
      <c r="P135" s="2101"/>
      <c r="R135" s="2171"/>
      <c r="S135" s="2171"/>
      <c r="T135" s="2171"/>
      <c r="U135" s="2171"/>
      <c r="V135" s="2171"/>
      <c r="W135" s="2171"/>
      <c r="X135" s="2171"/>
      <c r="Y135" s="2171"/>
    </row>
    <row r="136" spans="1:25" ht="15">
      <c r="A136" s="2170"/>
      <c r="B136" s="2170"/>
      <c r="C136" s="2170"/>
      <c r="D136" s="2170"/>
      <c r="E136" s="2170"/>
      <c r="I136" s="2143"/>
      <c r="J136" s="2143"/>
      <c r="K136" s="2143"/>
      <c r="L136" s="2143"/>
      <c r="M136" s="2143"/>
      <c r="N136" s="2143"/>
      <c r="O136" s="2143"/>
      <c r="P136" s="2101"/>
      <c r="R136" s="2171"/>
      <c r="S136" s="2171"/>
      <c r="T136" s="2171"/>
      <c r="U136" s="2171"/>
      <c r="V136" s="2171"/>
      <c r="W136" s="2171"/>
      <c r="X136" s="2171"/>
      <c r="Y136" s="2171"/>
    </row>
    <row r="137" spans="1:25" ht="15">
      <c r="A137" s="2170"/>
      <c r="B137" s="2170"/>
      <c r="C137" s="2170"/>
      <c r="D137" s="2170"/>
      <c r="E137" s="2170"/>
      <c r="I137" s="2143"/>
      <c r="J137" s="2143"/>
      <c r="K137" s="2143"/>
      <c r="L137" s="2143"/>
      <c r="M137" s="2143"/>
      <c r="N137" s="2143"/>
      <c r="O137" s="2143"/>
      <c r="P137" s="2101"/>
      <c r="R137" s="2171"/>
      <c r="S137" s="2171"/>
      <c r="T137" s="2171"/>
      <c r="U137" s="2171"/>
      <c r="V137" s="2171"/>
      <c r="W137" s="2171"/>
      <c r="X137" s="2171"/>
      <c r="Y137" s="2171"/>
    </row>
    <row r="138" spans="1:25" ht="15">
      <c r="A138" s="2170"/>
      <c r="B138" s="2170"/>
      <c r="C138" s="2170"/>
      <c r="D138" s="2170"/>
      <c r="E138" s="2170"/>
      <c r="I138" s="2143"/>
      <c r="J138" s="2143"/>
      <c r="K138" s="2143"/>
      <c r="L138" s="2143"/>
      <c r="M138" s="2143"/>
      <c r="N138" s="2143"/>
      <c r="O138" s="2143"/>
      <c r="P138" s="2101"/>
      <c r="R138" s="2171"/>
      <c r="S138" s="2171"/>
      <c r="T138" s="2171"/>
      <c r="U138" s="2171"/>
      <c r="V138" s="2171"/>
      <c r="W138" s="2171"/>
      <c r="X138" s="2171"/>
      <c r="Y138" s="2171"/>
    </row>
    <row r="139" spans="1:25" ht="15">
      <c r="A139" s="2170"/>
      <c r="B139" s="2170"/>
      <c r="C139" s="2170"/>
      <c r="D139" s="2170"/>
      <c r="E139" s="2170"/>
      <c r="I139" s="2143"/>
      <c r="J139" s="2143"/>
      <c r="K139" s="2143"/>
      <c r="L139" s="2143"/>
      <c r="M139" s="2143"/>
      <c r="N139" s="2143"/>
      <c r="O139" s="2143"/>
      <c r="P139" s="2101"/>
      <c r="R139" s="2171"/>
      <c r="S139" s="2171"/>
      <c r="T139" s="2171"/>
      <c r="U139" s="2171"/>
      <c r="V139" s="2171"/>
      <c r="W139" s="2171"/>
      <c r="X139" s="2171"/>
      <c r="Y139" s="2171"/>
    </row>
    <row r="140" spans="1:25" ht="15">
      <c r="A140" s="2170"/>
      <c r="B140" s="2170"/>
      <c r="C140" s="2170"/>
      <c r="D140" s="2170"/>
      <c r="E140" s="2170"/>
      <c r="I140" s="2143"/>
      <c r="J140" s="2143"/>
      <c r="K140" s="2143"/>
      <c r="L140" s="2143"/>
      <c r="M140" s="2143"/>
      <c r="N140" s="2143"/>
      <c r="O140" s="2143"/>
      <c r="P140" s="2101"/>
      <c r="R140" s="2171"/>
      <c r="S140" s="2171"/>
      <c r="T140" s="2171"/>
      <c r="U140" s="2171"/>
      <c r="V140" s="2171"/>
      <c r="W140" s="2171"/>
      <c r="X140" s="2171"/>
      <c r="Y140" s="2171"/>
    </row>
    <row r="141" spans="1:25" ht="15">
      <c r="A141" s="2170"/>
      <c r="B141" s="2170"/>
      <c r="C141" s="2170"/>
      <c r="D141" s="2170"/>
      <c r="E141" s="2170"/>
      <c r="I141" s="2143"/>
      <c r="J141" s="2143"/>
      <c r="K141" s="2143"/>
      <c r="L141" s="2143"/>
      <c r="M141" s="2143"/>
      <c r="N141" s="2143"/>
      <c r="O141" s="2143"/>
      <c r="P141" s="2101"/>
      <c r="R141" s="2171"/>
      <c r="S141" s="2171"/>
      <c r="T141" s="2171"/>
      <c r="U141" s="2171"/>
      <c r="V141" s="2171"/>
      <c r="W141" s="2171"/>
      <c r="X141" s="2171"/>
      <c r="Y141" s="2171"/>
    </row>
    <row r="142" spans="1:25" ht="15">
      <c r="A142" s="2170"/>
      <c r="B142" s="2170"/>
      <c r="C142" s="2170"/>
      <c r="D142" s="2170"/>
      <c r="E142" s="2170"/>
      <c r="I142" s="2143"/>
      <c r="J142" s="2143"/>
      <c r="K142" s="2143"/>
      <c r="L142" s="2143"/>
      <c r="M142" s="2143"/>
      <c r="N142" s="2143"/>
      <c r="O142" s="2143"/>
      <c r="P142" s="2101"/>
      <c r="R142" s="2171"/>
      <c r="S142" s="2171"/>
      <c r="T142" s="2171"/>
      <c r="U142" s="2171"/>
      <c r="V142" s="2171"/>
      <c r="W142" s="2171"/>
      <c r="X142" s="2171"/>
      <c r="Y142" s="2171"/>
    </row>
    <row r="143" spans="1:25" ht="15">
      <c r="A143" s="2170"/>
      <c r="B143" s="2170"/>
      <c r="C143" s="2170"/>
      <c r="D143" s="2170"/>
      <c r="E143" s="2170"/>
      <c r="I143" s="2143"/>
      <c r="J143" s="2143"/>
      <c r="K143" s="2143"/>
      <c r="L143" s="2143"/>
      <c r="M143" s="2143"/>
      <c r="N143" s="2143"/>
      <c r="O143" s="2143"/>
      <c r="P143" s="2101"/>
      <c r="R143" s="2171"/>
      <c r="S143" s="2171"/>
      <c r="T143" s="2171"/>
      <c r="U143" s="2171"/>
      <c r="V143" s="2171"/>
      <c r="W143" s="2171"/>
      <c r="X143" s="2171"/>
      <c r="Y143" s="2171"/>
    </row>
    <row r="144" spans="1:25" ht="15">
      <c r="A144" s="2170"/>
      <c r="B144" s="2170"/>
      <c r="C144" s="2170"/>
      <c r="D144" s="2170"/>
      <c r="E144" s="2170"/>
      <c r="I144" s="2143"/>
      <c r="J144" s="2143"/>
      <c r="K144" s="2143"/>
      <c r="L144" s="2143"/>
      <c r="M144" s="2143"/>
      <c r="N144" s="2143"/>
      <c r="O144" s="2143"/>
      <c r="P144" s="2101"/>
      <c r="R144" s="2171"/>
      <c r="S144" s="2171"/>
      <c r="T144" s="2171"/>
      <c r="U144" s="2171"/>
      <c r="V144" s="2171"/>
      <c r="W144" s="2171"/>
      <c r="X144" s="2171"/>
      <c r="Y144" s="2171"/>
    </row>
    <row r="145" spans="1:25" ht="15">
      <c r="A145" s="2170"/>
      <c r="B145" s="2170"/>
      <c r="C145" s="2170"/>
      <c r="D145" s="2170"/>
      <c r="E145" s="2170"/>
      <c r="I145" s="2143"/>
      <c r="J145" s="2143"/>
      <c r="K145" s="2143"/>
      <c r="L145" s="2143"/>
      <c r="M145" s="2143"/>
      <c r="N145" s="2143"/>
      <c r="O145" s="2143"/>
      <c r="P145" s="2101"/>
      <c r="R145" s="2171"/>
      <c r="S145" s="2171"/>
      <c r="T145" s="2171"/>
      <c r="U145" s="2171"/>
      <c r="V145" s="2171"/>
      <c r="W145" s="2171"/>
      <c r="X145" s="2171"/>
      <c r="Y145" s="2171"/>
    </row>
    <row r="146" spans="1:25" ht="15">
      <c r="A146" s="2170"/>
      <c r="B146" s="2170"/>
      <c r="C146" s="2170"/>
      <c r="D146" s="2170"/>
      <c r="E146" s="2170"/>
      <c r="I146" s="2143"/>
      <c r="J146" s="2143"/>
      <c r="K146" s="2143"/>
      <c r="L146" s="2143"/>
      <c r="M146" s="2143"/>
      <c r="N146" s="2143"/>
      <c r="O146" s="2143"/>
      <c r="P146" s="2101"/>
      <c r="R146" s="2171"/>
      <c r="S146" s="2171"/>
      <c r="T146" s="2171"/>
      <c r="U146" s="2171"/>
      <c r="V146" s="2171"/>
      <c r="W146" s="2171"/>
      <c r="X146" s="2171"/>
      <c r="Y146" s="2171"/>
    </row>
    <row r="147" spans="1:25" ht="15">
      <c r="A147" s="2170"/>
      <c r="B147" s="2170"/>
      <c r="C147" s="2170"/>
      <c r="D147" s="2170"/>
      <c r="E147" s="2170"/>
      <c r="I147" s="2143"/>
      <c r="J147" s="2143"/>
      <c r="K147" s="2143"/>
      <c r="L147" s="2143"/>
      <c r="M147" s="2143"/>
      <c r="N147" s="2143"/>
      <c r="O147" s="2143"/>
      <c r="P147" s="2101"/>
      <c r="R147" s="2171"/>
      <c r="S147" s="2171"/>
      <c r="T147" s="2171"/>
      <c r="U147" s="2171"/>
      <c r="V147" s="2171"/>
      <c r="W147" s="2171"/>
      <c r="X147" s="2171"/>
      <c r="Y147" s="2171"/>
    </row>
    <row r="148" spans="1:25" ht="15">
      <c r="A148" s="2170"/>
      <c r="B148" s="2170"/>
      <c r="C148" s="2170"/>
      <c r="D148" s="2170"/>
      <c r="E148" s="2170"/>
      <c r="I148" s="2143"/>
      <c r="J148" s="2143"/>
      <c r="K148" s="2143"/>
      <c r="L148" s="2143"/>
      <c r="M148" s="2143"/>
      <c r="N148" s="2143"/>
      <c r="O148" s="2143"/>
      <c r="P148" s="2101"/>
      <c r="R148" s="2171"/>
      <c r="S148" s="2171"/>
      <c r="T148" s="2171"/>
      <c r="U148" s="2171"/>
      <c r="V148" s="2171"/>
      <c r="W148" s="2171"/>
      <c r="X148" s="2171"/>
      <c r="Y148" s="2171"/>
    </row>
    <row r="149" spans="1:25" ht="15">
      <c r="A149" s="2170"/>
      <c r="B149" s="2170"/>
      <c r="C149" s="2170"/>
      <c r="D149" s="2170"/>
      <c r="E149" s="2170"/>
      <c r="I149" s="2143"/>
      <c r="J149" s="2143"/>
      <c r="K149" s="2143"/>
      <c r="L149" s="2143"/>
      <c r="M149" s="2143"/>
      <c r="N149" s="2143"/>
      <c r="O149" s="2143"/>
      <c r="P149" s="2101"/>
      <c r="R149" s="2171"/>
      <c r="S149" s="2171"/>
      <c r="T149" s="2171"/>
      <c r="U149" s="2171"/>
      <c r="V149" s="2171"/>
      <c r="W149" s="2171"/>
      <c r="X149" s="2171"/>
      <c r="Y149" s="2171"/>
    </row>
    <row r="150" spans="1:25" ht="15">
      <c r="A150" s="2170"/>
      <c r="B150" s="2170"/>
      <c r="C150" s="2170"/>
      <c r="D150" s="2170"/>
      <c r="E150" s="2170"/>
      <c r="I150" s="2143"/>
      <c r="J150" s="2143"/>
      <c r="K150" s="2143"/>
      <c r="L150" s="2143"/>
      <c r="M150" s="2143"/>
      <c r="N150" s="2143"/>
      <c r="O150" s="2143"/>
      <c r="P150" s="2101"/>
      <c r="R150" s="2171"/>
      <c r="S150" s="2171"/>
      <c r="T150" s="2171"/>
      <c r="U150" s="2171"/>
      <c r="V150" s="2171"/>
      <c r="W150" s="2171"/>
      <c r="X150" s="2171"/>
      <c r="Y150" s="2171"/>
    </row>
    <row r="151" spans="1:25" ht="15">
      <c r="A151" s="2170"/>
      <c r="B151" s="2170"/>
      <c r="C151" s="2170"/>
      <c r="D151" s="2170"/>
      <c r="E151" s="2170"/>
      <c r="I151" s="2143"/>
      <c r="J151" s="2143"/>
      <c r="K151" s="2143"/>
      <c r="L151" s="2143"/>
      <c r="M151" s="2143"/>
      <c r="N151" s="2143"/>
      <c r="O151" s="2143"/>
      <c r="P151" s="2101"/>
      <c r="R151" s="2171"/>
      <c r="S151" s="2171"/>
      <c r="T151" s="2171"/>
      <c r="U151" s="2171"/>
      <c r="V151" s="2171"/>
      <c r="W151" s="2171"/>
      <c r="X151" s="2171"/>
      <c r="Y151" s="2171"/>
    </row>
    <row r="152" spans="1:25" ht="15">
      <c r="A152" s="2170"/>
      <c r="B152" s="2170"/>
      <c r="C152" s="2170"/>
      <c r="D152" s="2170"/>
      <c r="E152" s="2170"/>
      <c r="I152" s="2143"/>
      <c r="J152" s="2143"/>
      <c r="K152" s="2143"/>
      <c r="L152" s="2143"/>
      <c r="M152" s="2143"/>
      <c r="N152" s="2143"/>
      <c r="O152" s="2143"/>
      <c r="P152" s="2101"/>
      <c r="R152" s="2171"/>
      <c r="S152" s="2171"/>
      <c r="T152" s="2171"/>
      <c r="U152" s="2171"/>
      <c r="V152" s="2171"/>
      <c r="W152" s="2171"/>
      <c r="X152" s="2171"/>
      <c r="Y152" s="2171"/>
    </row>
    <row r="153" spans="1:25" ht="15">
      <c r="A153" s="2170"/>
      <c r="B153" s="2170"/>
      <c r="C153" s="2170"/>
      <c r="D153" s="2170"/>
      <c r="E153" s="2170"/>
      <c r="I153" s="2143"/>
      <c r="J153" s="2143"/>
      <c r="K153" s="2143"/>
      <c r="L153" s="2143"/>
      <c r="M153" s="2143"/>
      <c r="N153" s="2143"/>
      <c r="O153" s="2143"/>
      <c r="P153" s="2101"/>
      <c r="R153" s="2171"/>
      <c r="S153" s="2171"/>
      <c r="T153" s="2171"/>
      <c r="U153" s="2171"/>
      <c r="V153" s="2171"/>
      <c r="W153" s="2171"/>
      <c r="X153" s="2171"/>
      <c r="Y153" s="2171"/>
    </row>
    <row r="154" spans="1:25" ht="15">
      <c r="A154" s="2170"/>
      <c r="B154" s="2170"/>
      <c r="C154" s="2170"/>
      <c r="D154" s="2170"/>
      <c r="E154" s="2170"/>
      <c r="I154" s="2143"/>
      <c r="J154" s="2143"/>
      <c r="K154" s="2143"/>
      <c r="L154" s="2143"/>
      <c r="M154" s="2143"/>
      <c r="N154" s="2143"/>
      <c r="O154" s="2143"/>
      <c r="P154" s="2101"/>
      <c r="R154" s="2171"/>
      <c r="S154" s="2171"/>
      <c r="T154" s="2171"/>
      <c r="U154" s="2171"/>
      <c r="V154" s="2171"/>
      <c r="W154" s="2171"/>
      <c r="X154" s="2171"/>
      <c r="Y154" s="2171"/>
    </row>
    <row r="155" spans="1:25" ht="15">
      <c r="A155" s="2170"/>
      <c r="B155" s="2170"/>
      <c r="C155" s="2170"/>
      <c r="D155" s="2170"/>
      <c r="E155" s="2170"/>
      <c r="I155" s="2143"/>
      <c r="J155" s="2143"/>
      <c r="K155" s="2143"/>
      <c r="L155" s="2143"/>
      <c r="M155" s="2143"/>
      <c r="N155" s="2143"/>
      <c r="O155" s="2143"/>
      <c r="P155" s="2101"/>
      <c r="R155" s="2171"/>
      <c r="S155" s="2171"/>
      <c r="T155" s="2171"/>
      <c r="U155" s="2171"/>
      <c r="V155" s="2171"/>
      <c r="W155" s="2171"/>
      <c r="X155" s="2171"/>
      <c r="Y155" s="2171"/>
    </row>
    <row r="156" spans="1:25" ht="15">
      <c r="A156" s="2170"/>
      <c r="B156" s="2170"/>
      <c r="C156" s="2170"/>
      <c r="D156" s="2170"/>
      <c r="E156" s="2170"/>
      <c r="I156" s="2143"/>
      <c r="J156" s="2143"/>
      <c r="K156" s="2143"/>
      <c r="L156" s="2143"/>
      <c r="M156" s="2143"/>
      <c r="N156" s="2143"/>
      <c r="O156" s="2143"/>
      <c r="P156" s="2101"/>
      <c r="R156" s="2171"/>
      <c r="S156" s="2171"/>
      <c r="T156" s="2171"/>
      <c r="U156" s="2171"/>
      <c r="V156" s="2171"/>
      <c r="W156" s="2171"/>
      <c r="X156" s="2171"/>
      <c r="Y156" s="2171"/>
    </row>
    <row r="157" spans="1:25" ht="15">
      <c r="A157" s="2170"/>
      <c r="B157" s="2170"/>
      <c r="C157" s="2170"/>
      <c r="D157" s="2170"/>
      <c r="E157" s="2170"/>
      <c r="I157" s="2143"/>
      <c r="J157" s="2143"/>
      <c r="K157" s="2143"/>
      <c r="L157" s="2143"/>
      <c r="M157" s="2143"/>
      <c r="N157" s="2143"/>
      <c r="O157" s="2143"/>
      <c r="P157" s="2101"/>
      <c r="R157" s="2171"/>
      <c r="S157" s="2171"/>
      <c r="T157" s="2171"/>
      <c r="U157" s="2171"/>
      <c r="V157" s="2171"/>
      <c r="W157" s="2171"/>
      <c r="X157" s="2171"/>
      <c r="Y157" s="2171"/>
    </row>
    <row r="158" spans="1:25" ht="15">
      <c r="A158" s="2170"/>
      <c r="B158" s="2170"/>
      <c r="C158" s="2170"/>
      <c r="D158" s="2170"/>
      <c r="E158" s="2170"/>
      <c r="I158" s="2143"/>
      <c r="J158" s="2143"/>
      <c r="K158" s="2143"/>
      <c r="L158" s="2143"/>
      <c r="M158" s="2143"/>
      <c r="N158" s="2143"/>
      <c r="O158" s="2143"/>
      <c r="P158" s="2101"/>
      <c r="R158" s="2171"/>
      <c r="S158" s="2171"/>
      <c r="T158" s="2171"/>
      <c r="U158" s="2171"/>
      <c r="V158" s="2171"/>
      <c r="W158" s="2171"/>
      <c r="X158" s="2171"/>
      <c r="Y158" s="2171"/>
    </row>
    <row r="159" spans="1:25" ht="15">
      <c r="A159" s="2170"/>
      <c r="B159" s="2170"/>
      <c r="C159" s="2170"/>
      <c r="D159" s="2170"/>
      <c r="E159" s="2170"/>
      <c r="I159" s="2143"/>
      <c r="J159" s="2143"/>
      <c r="K159" s="2143"/>
      <c r="L159" s="2143"/>
      <c r="M159" s="2143"/>
      <c r="N159" s="2143"/>
      <c r="O159" s="2143"/>
      <c r="P159" s="2101"/>
      <c r="R159" s="2171"/>
      <c r="S159" s="2171"/>
      <c r="T159" s="2171"/>
      <c r="U159" s="2171"/>
      <c r="V159" s="2171"/>
      <c r="W159" s="2171"/>
      <c r="X159" s="2171"/>
      <c r="Y159" s="2171"/>
    </row>
    <row r="160" spans="1:25" ht="15">
      <c r="A160" s="2170"/>
      <c r="B160" s="2170"/>
      <c r="C160" s="2170"/>
      <c r="D160" s="2170"/>
      <c r="E160" s="2170"/>
      <c r="I160" s="2143"/>
      <c r="J160" s="2143"/>
      <c r="K160" s="2143"/>
      <c r="L160" s="2143"/>
      <c r="M160" s="2143"/>
      <c r="N160" s="2143"/>
      <c r="O160" s="2143"/>
      <c r="P160" s="2101"/>
      <c r="R160" s="2171"/>
      <c r="S160" s="2171"/>
      <c r="T160" s="2171"/>
      <c r="U160" s="2171"/>
      <c r="V160" s="2171"/>
      <c r="W160" s="2171"/>
      <c r="X160" s="2171"/>
      <c r="Y160" s="2171"/>
    </row>
    <row r="161" spans="1:25" ht="15">
      <c r="A161" s="2170"/>
      <c r="B161" s="2170"/>
      <c r="C161" s="2170"/>
      <c r="D161" s="2170"/>
      <c r="E161" s="2170"/>
      <c r="I161" s="2143"/>
      <c r="J161" s="2143"/>
      <c r="K161" s="2143"/>
      <c r="L161" s="2143"/>
      <c r="M161" s="2143"/>
      <c r="N161" s="2143"/>
      <c r="O161" s="2143"/>
      <c r="P161" s="2101"/>
      <c r="R161" s="2171"/>
      <c r="S161" s="2171"/>
      <c r="T161" s="2171"/>
      <c r="U161" s="2171"/>
      <c r="V161" s="2171"/>
      <c r="W161" s="2171"/>
      <c r="X161" s="2171"/>
      <c r="Y161" s="2171"/>
    </row>
    <row r="162" spans="1:25" ht="15">
      <c r="A162" s="2170"/>
      <c r="B162" s="2170"/>
      <c r="C162" s="2170"/>
      <c r="D162" s="2170"/>
      <c r="E162" s="2170"/>
      <c r="I162" s="2143"/>
      <c r="J162" s="2143"/>
      <c r="K162" s="2143"/>
      <c r="L162" s="2143"/>
      <c r="M162" s="2143"/>
      <c r="N162" s="2143"/>
      <c r="O162" s="2143"/>
      <c r="P162" s="2101"/>
      <c r="R162" s="2171"/>
      <c r="S162" s="2171"/>
      <c r="T162" s="2171"/>
      <c r="U162" s="2171"/>
      <c r="V162" s="2171"/>
      <c r="W162" s="2171"/>
      <c r="X162" s="2171"/>
      <c r="Y162" s="2171"/>
    </row>
    <row r="163" spans="1:25" ht="15">
      <c r="A163" s="2170"/>
      <c r="B163" s="2170"/>
      <c r="C163" s="2170"/>
      <c r="D163" s="2170"/>
      <c r="E163" s="2170"/>
      <c r="I163" s="2143"/>
      <c r="J163" s="2143"/>
      <c r="K163" s="2143"/>
      <c r="L163" s="2143"/>
      <c r="M163" s="2143"/>
      <c r="N163" s="2143"/>
      <c r="O163" s="2143"/>
      <c r="P163" s="2101"/>
      <c r="R163" s="2171"/>
      <c r="S163" s="2171"/>
      <c r="T163" s="2171"/>
      <c r="U163" s="2171"/>
      <c r="V163" s="2171"/>
      <c r="W163" s="2171"/>
      <c r="X163" s="2171"/>
      <c r="Y163" s="2171"/>
    </row>
    <row r="164" spans="1:25" ht="15">
      <c r="A164" s="2170"/>
      <c r="B164" s="2170"/>
      <c r="C164" s="2170"/>
      <c r="D164" s="2170"/>
      <c r="E164" s="2170"/>
      <c r="I164" s="2143"/>
      <c r="J164" s="2143"/>
      <c r="K164" s="2143"/>
      <c r="L164" s="2143"/>
      <c r="M164" s="2143"/>
      <c r="N164" s="2143"/>
      <c r="O164" s="2143"/>
      <c r="P164" s="2101"/>
      <c r="R164" s="2171"/>
      <c r="S164" s="2171"/>
      <c r="T164" s="2171"/>
      <c r="U164" s="2171"/>
      <c r="V164" s="2171"/>
      <c r="W164" s="2171"/>
      <c r="X164" s="2171"/>
      <c r="Y164" s="2171"/>
    </row>
    <row r="165" spans="1:25" ht="15">
      <c r="A165" s="2170"/>
      <c r="B165" s="2170"/>
      <c r="C165" s="2170"/>
      <c r="D165" s="2170"/>
      <c r="E165" s="2170"/>
      <c r="I165" s="2143"/>
      <c r="J165" s="2143"/>
      <c r="K165" s="2143"/>
      <c r="L165" s="2143"/>
      <c r="M165" s="2143"/>
      <c r="N165" s="2143"/>
      <c r="O165" s="2143"/>
      <c r="P165" s="2101"/>
      <c r="R165" s="2171"/>
      <c r="S165" s="2171"/>
      <c r="T165" s="2171"/>
      <c r="U165" s="2171"/>
      <c r="V165" s="2171"/>
      <c r="W165" s="2171"/>
      <c r="X165" s="2171"/>
      <c r="Y165" s="2171"/>
    </row>
    <row r="166" spans="1:25" ht="15">
      <c r="A166" s="2170"/>
      <c r="B166" s="2170"/>
      <c r="C166" s="2170"/>
      <c r="D166" s="2170"/>
      <c r="E166" s="2170"/>
      <c r="I166" s="2143"/>
      <c r="J166" s="2143"/>
      <c r="K166" s="2143"/>
      <c r="L166" s="2143"/>
      <c r="M166" s="2143"/>
      <c r="N166" s="2143"/>
      <c r="O166" s="2143"/>
      <c r="P166" s="2101"/>
      <c r="R166" s="2171"/>
      <c r="S166" s="2171"/>
      <c r="T166" s="2171"/>
      <c r="U166" s="2171"/>
      <c r="V166" s="2171"/>
      <c r="W166" s="2171"/>
      <c r="X166" s="2171"/>
      <c r="Y166" s="2171"/>
    </row>
    <row r="167" spans="1:25" ht="15">
      <c r="A167" s="2170"/>
      <c r="B167" s="2170"/>
      <c r="C167" s="2170"/>
      <c r="D167" s="2170"/>
      <c r="E167" s="2170"/>
      <c r="I167" s="2143"/>
      <c r="J167" s="2143"/>
      <c r="K167" s="2143"/>
      <c r="L167" s="2143"/>
      <c r="M167" s="2143"/>
      <c r="N167" s="2143"/>
      <c r="O167" s="2143"/>
      <c r="P167" s="2101"/>
      <c r="R167" s="2171"/>
      <c r="S167" s="2171"/>
      <c r="T167" s="2171"/>
      <c r="U167" s="2171"/>
      <c r="V167" s="2171"/>
      <c r="W167" s="2171"/>
      <c r="X167" s="2171"/>
      <c r="Y167" s="2171"/>
    </row>
    <row r="168" spans="1:25" ht="15">
      <c r="A168" s="2170"/>
      <c r="B168" s="2170"/>
      <c r="C168" s="2170"/>
      <c r="D168" s="2170"/>
      <c r="E168" s="2170"/>
      <c r="I168" s="2143"/>
      <c r="J168" s="2143"/>
      <c r="K168" s="2143"/>
      <c r="L168" s="2143"/>
      <c r="M168" s="2143"/>
      <c r="N168" s="2143"/>
      <c r="O168" s="2143"/>
      <c r="P168" s="2101"/>
      <c r="R168" s="2171"/>
      <c r="S168" s="2171"/>
      <c r="T168" s="2171"/>
      <c r="U168" s="2171"/>
      <c r="V168" s="2171"/>
      <c r="W168" s="2171"/>
      <c r="X168" s="2171"/>
      <c r="Y168" s="2171"/>
    </row>
    <row r="169" spans="1:25" ht="15">
      <c r="A169" s="2170"/>
      <c r="B169" s="2170"/>
      <c r="C169" s="2170"/>
      <c r="D169" s="2170"/>
      <c r="E169" s="2170"/>
      <c r="I169" s="2143"/>
      <c r="J169" s="2143"/>
      <c r="K169" s="2143"/>
      <c r="L169" s="2143"/>
      <c r="M169" s="2143"/>
      <c r="N169" s="2143"/>
      <c r="O169" s="2143"/>
      <c r="P169" s="2101"/>
      <c r="R169" s="2171"/>
      <c r="S169" s="2171"/>
      <c r="T169" s="2171"/>
      <c r="U169" s="2171"/>
      <c r="V169" s="2171"/>
      <c r="W169" s="2171"/>
      <c r="X169" s="2171"/>
      <c r="Y169" s="2171"/>
    </row>
    <row r="170" spans="1:25" ht="15">
      <c r="A170" s="2170"/>
      <c r="B170" s="2170"/>
      <c r="C170" s="2170"/>
      <c r="D170" s="2170"/>
      <c r="E170" s="2170"/>
      <c r="I170" s="2143"/>
      <c r="J170" s="2143"/>
      <c r="K170" s="2143"/>
      <c r="L170" s="2143"/>
      <c r="M170" s="2143"/>
      <c r="N170" s="2143"/>
      <c r="O170" s="2143"/>
      <c r="P170" s="2101"/>
      <c r="R170" s="2171"/>
      <c r="S170" s="2171"/>
      <c r="T170" s="2171"/>
      <c r="U170" s="2171"/>
      <c r="V170" s="2171"/>
      <c r="W170" s="2171"/>
      <c r="X170" s="2171"/>
      <c r="Y170" s="2171"/>
    </row>
    <row r="171" spans="1:25" ht="15">
      <c r="A171" s="2170"/>
      <c r="B171" s="2170"/>
      <c r="C171" s="2170"/>
      <c r="D171" s="2170"/>
      <c r="E171" s="2170"/>
      <c r="I171" s="2143"/>
      <c r="J171" s="2143"/>
      <c r="K171" s="2143"/>
      <c r="L171" s="2143"/>
      <c r="M171" s="2143"/>
      <c r="N171" s="2143"/>
      <c r="O171" s="2143"/>
      <c r="P171" s="2101"/>
      <c r="R171" s="2171"/>
      <c r="S171" s="2171"/>
      <c r="T171" s="2171"/>
      <c r="U171" s="2171"/>
      <c r="V171" s="2171"/>
      <c r="W171" s="2171"/>
      <c r="X171" s="2171"/>
      <c r="Y171" s="2171"/>
    </row>
    <row r="172" spans="1:25" ht="15">
      <c r="A172" s="2170"/>
      <c r="B172" s="2170"/>
      <c r="C172" s="2170"/>
      <c r="D172" s="2170"/>
      <c r="E172" s="2170"/>
      <c r="I172" s="2143"/>
      <c r="J172" s="2143"/>
      <c r="K172" s="2143"/>
      <c r="L172" s="2143"/>
      <c r="M172" s="2143"/>
      <c r="N172" s="2143"/>
      <c r="O172" s="2143"/>
      <c r="P172" s="2101"/>
      <c r="R172" s="2171"/>
      <c r="S172" s="2171"/>
      <c r="T172" s="2171"/>
      <c r="U172" s="2171"/>
      <c r="V172" s="2171"/>
      <c r="W172" s="2171"/>
      <c r="X172" s="2171"/>
      <c r="Y172" s="2171"/>
    </row>
    <row r="173" spans="1:25" ht="15">
      <c r="A173" s="2170"/>
      <c r="B173" s="2170"/>
      <c r="C173" s="2170"/>
      <c r="D173" s="2170"/>
      <c r="E173" s="2170"/>
      <c r="I173" s="2143"/>
      <c r="J173" s="2143"/>
      <c r="K173" s="2143"/>
      <c r="L173" s="2143"/>
      <c r="M173" s="2143"/>
      <c r="N173" s="2143"/>
      <c r="O173" s="2143"/>
      <c r="P173" s="2101"/>
      <c r="R173" s="2171"/>
      <c r="S173" s="2171"/>
      <c r="T173" s="2171"/>
      <c r="U173" s="2171"/>
      <c r="V173" s="2171"/>
      <c r="W173" s="2171"/>
      <c r="X173" s="2171"/>
      <c r="Y173" s="2171"/>
    </row>
    <row r="174" spans="1:25" ht="15">
      <c r="A174" s="2170"/>
      <c r="B174" s="2170"/>
      <c r="C174" s="2170"/>
      <c r="D174" s="2170"/>
      <c r="E174" s="2170"/>
      <c r="I174" s="2143"/>
      <c r="J174" s="2143"/>
      <c r="K174" s="2143"/>
      <c r="L174" s="2143"/>
      <c r="M174" s="2143"/>
      <c r="N174" s="2143"/>
      <c r="O174" s="2143"/>
      <c r="P174" s="2101"/>
      <c r="R174" s="2171"/>
      <c r="S174" s="2171"/>
      <c r="T174" s="2171"/>
      <c r="U174" s="2171"/>
      <c r="V174" s="2171"/>
      <c r="W174" s="2171"/>
      <c r="X174" s="2171"/>
      <c r="Y174" s="2171"/>
    </row>
    <row r="175" spans="1:25" ht="15">
      <c r="A175" s="2170"/>
      <c r="B175" s="2170"/>
      <c r="C175" s="2170"/>
      <c r="D175" s="2170"/>
      <c r="E175" s="2170"/>
      <c r="I175" s="2143"/>
      <c r="J175" s="2143"/>
      <c r="K175" s="2143"/>
      <c r="L175" s="2143"/>
      <c r="M175" s="2143"/>
      <c r="N175" s="2143"/>
      <c r="O175" s="2143"/>
      <c r="P175" s="2101"/>
      <c r="R175" s="2171"/>
      <c r="S175" s="2171"/>
      <c r="T175" s="2171"/>
      <c r="U175" s="2171"/>
      <c r="V175" s="2171"/>
      <c r="W175" s="2171"/>
      <c r="X175" s="2171"/>
      <c r="Y175" s="2171"/>
    </row>
    <row r="176" spans="1:25" ht="15">
      <c r="A176" s="2170"/>
      <c r="B176" s="2170"/>
      <c r="C176" s="2170"/>
      <c r="D176" s="2170"/>
      <c r="E176" s="2170"/>
      <c r="I176" s="2143"/>
      <c r="J176" s="2143"/>
      <c r="K176" s="2143"/>
      <c r="L176" s="2143"/>
      <c r="M176" s="2143"/>
      <c r="N176" s="2143"/>
      <c r="O176" s="2143"/>
      <c r="P176" s="2101"/>
      <c r="R176" s="2171"/>
      <c r="S176" s="2171"/>
      <c r="T176" s="2171"/>
      <c r="U176" s="2171"/>
      <c r="V176" s="2171"/>
      <c r="W176" s="2171"/>
      <c r="X176" s="2171"/>
      <c r="Y176" s="2171"/>
    </row>
    <row r="177" spans="1:25" ht="15">
      <c r="A177" s="2170"/>
      <c r="B177" s="2170"/>
      <c r="C177" s="2170"/>
      <c r="D177" s="2170"/>
      <c r="E177" s="2170"/>
      <c r="I177" s="2143"/>
      <c r="J177" s="2143"/>
      <c r="K177" s="2143"/>
      <c r="L177" s="2143"/>
      <c r="M177" s="2143"/>
      <c r="N177" s="2143"/>
      <c r="O177" s="2143"/>
      <c r="P177" s="2101"/>
      <c r="R177" s="2171"/>
      <c r="S177" s="2171"/>
      <c r="T177" s="2171"/>
      <c r="U177" s="2171"/>
      <c r="V177" s="2171"/>
      <c r="W177" s="2171"/>
      <c r="X177" s="2171"/>
      <c r="Y177" s="2171"/>
    </row>
    <row r="178" spans="1:25" ht="15">
      <c r="A178" s="2170"/>
      <c r="B178" s="2170"/>
      <c r="C178" s="2170"/>
      <c r="D178" s="2170"/>
      <c r="E178" s="2170"/>
      <c r="I178" s="2143"/>
      <c r="J178" s="2143"/>
      <c r="K178" s="2143"/>
      <c r="L178" s="2143"/>
      <c r="M178" s="2143"/>
      <c r="N178" s="2143"/>
      <c r="O178" s="2143"/>
      <c r="P178" s="2101"/>
      <c r="R178" s="2171"/>
      <c r="S178" s="2171"/>
      <c r="T178" s="2171"/>
      <c r="U178" s="2171"/>
      <c r="V178" s="2171"/>
      <c r="W178" s="2171"/>
      <c r="X178" s="2171"/>
      <c r="Y178" s="2171"/>
    </row>
    <row r="179" spans="1:25" ht="15">
      <c r="A179" s="2170"/>
      <c r="B179" s="2170"/>
      <c r="C179" s="2170"/>
      <c r="D179" s="2170"/>
      <c r="E179" s="2170"/>
      <c r="I179" s="2143"/>
      <c r="J179" s="2143"/>
      <c r="K179" s="2143"/>
      <c r="L179" s="2143"/>
      <c r="M179" s="2143"/>
      <c r="N179" s="2143"/>
      <c r="O179" s="2143"/>
      <c r="P179" s="2101"/>
      <c r="R179" s="2171"/>
      <c r="S179" s="2171"/>
      <c r="T179" s="2171"/>
      <c r="U179" s="2171"/>
      <c r="V179" s="2171"/>
      <c r="W179" s="2171"/>
      <c r="X179" s="2171"/>
      <c r="Y179" s="2171"/>
    </row>
    <row r="180" spans="1:25" ht="15">
      <c r="A180" s="2170"/>
      <c r="B180" s="2170"/>
      <c r="C180" s="2170"/>
      <c r="D180" s="2170"/>
      <c r="E180" s="2170"/>
      <c r="I180" s="2143"/>
      <c r="J180" s="2143"/>
      <c r="K180" s="2143"/>
      <c r="L180" s="2143"/>
      <c r="M180" s="2143"/>
      <c r="N180" s="2143"/>
      <c r="O180" s="2143"/>
      <c r="P180" s="2101"/>
      <c r="R180" s="2171"/>
      <c r="S180" s="2171"/>
      <c r="T180" s="2171"/>
      <c r="U180" s="2171"/>
      <c r="V180" s="2171"/>
      <c r="W180" s="2171"/>
      <c r="X180" s="2171"/>
      <c r="Y180" s="2171"/>
    </row>
    <row r="181" spans="1:25" ht="15">
      <c r="A181" s="2170"/>
      <c r="B181" s="2170"/>
      <c r="C181" s="2170"/>
      <c r="D181" s="2170"/>
      <c r="E181" s="2170"/>
      <c r="I181" s="2143"/>
      <c r="J181" s="2143"/>
      <c r="K181" s="2143"/>
      <c r="L181" s="2143"/>
      <c r="M181" s="2143"/>
      <c r="N181" s="2143"/>
      <c r="O181" s="2143"/>
      <c r="P181" s="2101"/>
      <c r="R181" s="2171"/>
      <c r="S181" s="2171"/>
      <c r="T181" s="2171"/>
      <c r="U181" s="2171"/>
      <c r="V181" s="2171"/>
      <c r="W181" s="2171"/>
      <c r="X181" s="2171"/>
      <c r="Y181" s="2171"/>
    </row>
    <row r="182" spans="1:25" ht="15">
      <c r="A182" s="2170"/>
      <c r="B182" s="2170"/>
      <c r="C182" s="2170"/>
      <c r="D182" s="2170"/>
      <c r="E182" s="2170"/>
      <c r="I182" s="2143"/>
      <c r="J182" s="2143"/>
      <c r="K182" s="2143"/>
      <c r="L182" s="2143"/>
      <c r="M182" s="2143"/>
      <c r="N182" s="2143"/>
      <c r="O182" s="2143"/>
      <c r="P182" s="2101"/>
      <c r="R182" s="2171"/>
      <c r="S182" s="2171"/>
      <c r="T182" s="2171"/>
      <c r="U182" s="2171"/>
      <c r="V182" s="2171"/>
      <c r="W182" s="2171"/>
      <c r="X182" s="2171"/>
      <c r="Y182" s="2171"/>
    </row>
    <row r="183" spans="1:25" ht="15">
      <c r="A183" s="2170"/>
      <c r="B183" s="2170"/>
      <c r="C183" s="2170"/>
      <c r="D183" s="2170"/>
      <c r="E183" s="2170"/>
      <c r="I183" s="2143"/>
      <c r="J183" s="2143"/>
      <c r="K183" s="2143"/>
      <c r="L183" s="2143"/>
      <c r="M183" s="2143"/>
      <c r="N183" s="2143"/>
      <c r="O183" s="2143"/>
      <c r="P183" s="2101"/>
      <c r="R183" s="2171"/>
      <c r="S183" s="2171"/>
      <c r="T183" s="2171"/>
      <c r="U183" s="2171"/>
      <c r="V183" s="2171"/>
      <c r="W183" s="2171"/>
      <c r="X183" s="2171"/>
      <c r="Y183" s="2171"/>
    </row>
    <row r="184" spans="1:25" ht="15">
      <c r="A184" s="2170"/>
      <c r="B184" s="2170"/>
      <c r="C184" s="2170"/>
      <c r="D184" s="2170"/>
      <c r="E184" s="2170"/>
      <c r="I184" s="2143"/>
      <c r="J184" s="2143"/>
      <c r="K184" s="2143"/>
      <c r="L184" s="2143"/>
      <c r="M184" s="2143"/>
      <c r="N184" s="2143"/>
      <c r="O184" s="2143"/>
      <c r="P184" s="2101"/>
      <c r="R184" s="2171"/>
      <c r="S184" s="2171"/>
      <c r="T184" s="2171"/>
      <c r="U184" s="2171"/>
      <c r="V184" s="2171"/>
      <c r="W184" s="2171"/>
      <c r="X184" s="2171"/>
      <c r="Y184" s="2171"/>
    </row>
    <row r="185" spans="1:25" ht="15">
      <c r="A185" s="2170"/>
      <c r="B185" s="2170"/>
      <c r="C185" s="2170"/>
      <c r="D185" s="2170"/>
      <c r="E185" s="2170"/>
      <c r="I185" s="2143"/>
      <c r="J185" s="2143"/>
      <c r="K185" s="2143"/>
      <c r="L185" s="2143"/>
      <c r="M185" s="2143"/>
      <c r="N185" s="2143"/>
      <c r="O185" s="2143"/>
      <c r="P185" s="2101"/>
      <c r="R185" s="2171"/>
      <c r="S185" s="2171"/>
      <c r="T185" s="2171"/>
      <c r="U185" s="2171"/>
      <c r="V185" s="2171"/>
      <c r="W185" s="2171"/>
      <c r="X185" s="2171"/>
      <c r="Y185" s="2171"/>
    </row>
    <row r="186" spans="1:25" ht="15">
      <c r="A186" s="2170"/>
      <c r="B186" s="2170"/>
      <c r="C186" s="2170"/>
      <c r="D186" s="2170"/>
      <c r="E186" s="2170"/>
      <c r="I186" s="2143"/>
      <c r="J186" s="2143"/>
      <c r="K186" s="2143"/>
      <c r="L186" s="2143"/>
      <c r="M186" s="2143"/>
      <c r="N186" s="2143"/>
      <c r="O186" s="2143"/>
      <c r="P186" s="2101"/>
      <c r="R186" s="2171"/>
      <c r="S186" s="2171"/>
      <c r="T186" s="2171"/>
      <c r="U186" s="2171"/>
      <c r="V186" s="2171"/>
      <c r="W186" s="2171"/>
      <c r="X186" s="2171"/>
      <c r="Y186" s="2171"/>
    </row>
    <row r="187" spans="1:25" ht="15">
      <c r="A187" s="2170"/>
      <c r="B187" s="2170"/>
      <c r="C187" s="2170"/>
      <c r="D187" s="2170"/>
      <c r="E187" s="2170"/>
      <c r="I187" s="2143"/>
      <c r="J187" s="2143"/>
      <c r="K187" s="2143"/>
      <c r="L187" s="2143"/>
      <c r="M187" s="2143"/>
      <c r="N187" s="2143"/>
      <c r="O187" s="2143"/>
      <c r="P187" s="2101"/>
      <c r="R187" s="2171"/>
      <c r="S187" s="2171"/>
      <c r="T187" s="2171"/>
      <c r="U187" s="2171"/>
      <c r="V187" s="2171"/>
      <c r="W187" s="2171"/>
      <c r="X187" s="2171"/>
      <c r="Y187" s="2171"/>
    </row>
    <row r="188" spans="1:25" ht="15">
      <c r="A188" s="2170"/>
      <c r="B188" s="2170"/>
      <c r="C188" s="2170"/>
      <c r="D188" s="2170"/>
      <c r="E188" s="2170"/>
      <c r="I188" s="2143"/>
      <c r="J188" s="2143"/>
      <c r="K188" s="2143"/>
      <c r="L188" s="2143"/>
      <c r="M188" s="2143"/>
      <c r="N188" s="2143"/>
      <c r="O188" s="2143"/>
      <c r="P188" s="2101"/>
      <c r="R188" s="2171"/>
      <c r="S188" s="2171"/>
      <c r="T188" s="2171"/>
      <c r="U188" s="2171"/>
      <c r="V188" s="2171"/>
      <c r="W188" s="2171"/>
      <c r="X188" s="2171"/>
      <c r="Y188" s="2171"/>
    </row>
    <row r="189" spans="1:25" ht="15">
      <c r="A189" s="2170"/>
      <c r="B189" s="2170"/>
      <c r="C189" s="2170"/>
      <c r="D189" s="2170"/>
      <c r="E189" s="2170"/>
      <c r="I189" s="2143"/>
      <c r="J189" s="2143"/>
      <c r="K189" s="2143"/>
      <c r="L189" s="2143"/>
      <c r="M189" s="2143"/>
      <c r="N189" s="2143"/>
      <c r="O189" s="2143"/>
      <c r="P189" s="2101"/>
      <c r="R189" s="2171"/>
      <c r="S189" s="2171"/>
      <c r="T189" s="2171"/>
      <c r="U189" s="2171"/>
      <c r="V189" s="2171"/>
      <c r="W189" s="2171"/>
      <c r="X189" s="2171"/>
      <c r="Y189" s="2171"/>
    </row>
    <row r="190" spans="1:25" ht="15">
      <c r="A190" s="2170"/>
      <c r="B190" s="2170"/>
      <c r="C190" s="2170"/>
      <c r="D190" s="2170"/>
      <c r="E190" s="2170"/>
      <c r="I190" s="2143"/>
      <c r="J190" s="2143"/>
      <c r="K190" s="2143"/>
      <c r="L190" s="2143"/>
      <c r="M190" s="2143"/>
      <c r="N190" s="2143"/>
      <c r="O190" s="2143"/>
      <c r="P190" s="2101"/>
      <c r="R190" s="2171"/>
      <c r="S190" s="2171"/>
      <c r="T190" s="2171"/>
      <c r="U190" s="2171"/>
      <c r="V190" s="2171"/>
      <c r="W190" s="2171"/>
      <c r="X190" s="2171"/>
      <c r="Y190" s="2171"/>
    </row>
    <row r="191" spans="1:25" ht="15">
      <c r="A191" s="2170"/>
      <c r="B191" s="2170"/>
      <c r="C191" s="2170"/>
      <c r="D191" s="2170"/>
      <c r="E191" s="2170"/>
      <c r="I191" s="2143"/>
      <c r="J191" s="2143"/>
      <c r="K191" s="2143"/>
      <c r="L191" s="2143"/>
      <c r="M191" s="2143"/>
      <c r="N191" s="2143"/>
      <c r="O191" s="2143"/>
      <c r="P191" s="2101"/>
      <c r="R191" s="2171"/>
      <c r="S191" s="2171"/>
      <c r="T191" s="2171"/>
      <c r="U191" s="2171"/>
      <c r="V191" s="2171"/>
      <c r="W191" s="2171"/>
      <c r="X191" s="2171"/>
      <c r="Y191" s="2171"/>
    </row>
    <row r="192" spans="1:25" ht="15">
      <c r="A192" s="2170"/>
      <c r="B192" s="2170"/>
      <c r="C192" s="2170"/>
      <c r="D192" s="2170"/>
      <c r="E192" s="2170"/>
      <c r="I192" s="2143"/>
      <c r="J192" s="2143"/>
      <c r="K192" s="2143"/>
      <c r="L192" s="2143"/>
      <c r="M192" s="2143"/>
      <c r="N192" s="2143"/>
      <c r="O192" s="2143"/>
      <c r="P192" s="2101"/>
      <c r="R192" s="2171"/>
      <c r="S192" s="2171"/>
      <c r="T192" s="2171"/>
      <c r="U192" s="2171"/>
      <c r="V192" s="2171"/>
      <c r="W192" s="2171"/>
      <c r="X192" s="2171"/>
      <c r="Y192" s="2171"/>
    </row>
    <row r="193" spans="1:25" ht="15">
      <c r="A193" s="2170"/>
      <c r="B193" s="2170"/>
      <c r="C193" s="2170"/>
      <c r="D193" s="2170"/>
      <c r="E193" s="2170"/>
      <c r="I193" s="2143"/>
      <c r="J193" s="2143"/>
      <c r="K193" s="2143"/>
      <c r="L193" s="2143"/>
      <c r="M193" s="2143"/>
      <c r="N193" s="2143"/>
      <c r="O193" s="2143"/>
      <c r="P193" s="2101"/>
      <c r="R193" s="2171"/>
      <c r="S193" s="2171"/>
      <c r="T193" s="2171"/>
      <c r="U193" s="2171"/>
      <c r="V193" s="2171"/>
      <c r="W193" s="2171"/>
      <c r="X193" s="2171"/>
      <c r="Y193" s="2171"/>
    </row>
    <row r="194" spans="1:25" ht="15">
      <c r="A194" s="2170"/>
      <c r="B194" s="2170"/>
      <c r="C194" s="2170"/>
      <c r="D194" s="2170"/>
      <c r="E194" s="2170"/>
      <c r="I194" s="2143"/>
      <c r="J194" s="2143"/>
      <c r="K194" s="2143"/>
      <c r="L194" s="2143"/>
      <c r="M194" s="2143"/>
      <c r="N194" s="2143"/>
      <c r="O194" s="2143"/>
      <c r="P194" s="2101"/>
      <c r="R194" s="2171"/>
      <c r="S194" s="2171"/>
      <c r="T194" s="2171"/>
      <c r="U194" s="2171"/>
      <c r="V194" s="2171"/>
      <c r="W194" s="2171"/>
      <c r="X194" s="2171"/>
      <c r="Y194" s="2171"/>
    </row>
    <row r="195" spans="1:25" ht="15">
      <c r="A195" s="2170"/>
      <c r="B195" s="2170"/>
      <c r="C195" s="2170"/>
      <c r="D195" s="2170"/>
      <c r="E195" s="2170"/>
      <c r="I195" s="2143"/>
      <c r="J195" s="2143"/>
      <c r="K195" s="2143"/>
      <c r="L195" s="2143"/>
      <c r="M195" s="2143"/>
      <c r="N195" s="2143"/>
      <c r="O195" s="2143"/>
      <c r="P195" s="2101"/>
      <c r="R195" s="2171"/>
      <c r="S195" s="2171"/>
      <c r="T195" s="2171"/>
      <c r="U195" s="2171"/>
      <c r="V195" s="2171"/>
      <c r="W195" s="2171"/>
      <c r="X195" s="2171"/>
      <c r="Y195" s="2171"/>
    </row>
    <row r="196" spans="1:25" ht="15">
      <c r="A196" s="2170"/>
      <c r="B196" s="2170"/>
      <c r="C196" s="2170"/>
      <c r="D196" s="2170"/>
      <c r="E196" s="2170"/>
      <c r="I196" s="2143"/>
      <c r="J196" s="2143"/>
      <c r="K196" s="2143"/>
      <c r="L196" s="2143"/>
      <c r="M196" s="2143"/>
      <c r="N196" s="2143"/>
      <c r="O196" s="2143"/>
      <c r="P196" s="2101"/>
      <c r="R196" s="2171"/>
      <c r="S196" s="2171"/>
      <c r="T196" s="2171"/>
      <c r="U196" s="2171"/>
      <c r="V196" s="2171"/>
      <c r="W196" s="2171"/>
      <c r="X196" s="2171"/>
      <c r="Y196" s="2171"/>
    </row>
    <row r="197" spans="1:25" ht="15">
      <c r="A197" s="2170"/>
      <c r="B197" s="2170"/>
      <c r="C197" s="2170"/>
      <c r="D197" s="2170"/>
      <c r="E197" s="2170"/>
      <c r="I197" s="2143"/>
      <c r="J197" s="2143"/>
      <c r="K197" s="2143"/>
      <c r="L197" s="2143"/>
      <c r="M197" s="2143"/>
      <c r="N197" s="2143"/>
      <c r="O197" s="2143"/>
      <c r="P197" s="2101"/>
      <c r="R197" s="2171"/>
      <c r="S197" s="2171"/>
      <c r="T197" s="2171"/>
      <c r="U197" s="2171"/>
      <c r="V197" s="2171"/>
      <c r="W197" s="2171"/>
      <c r="X197" s="2171"/>
      <c r="Y197" s="2171"/>
    </row>
    <row r="198" spans="1:25" ht="15">
      <c r="A198" s="2170"/>
      <c r="B198" s="2170"/>
      <c r="C198" s="2170"/>
      <c r="D198" s="2170"/>
      <c r="E198" s="2170"/>
      <c r="I198" s="2143"/>
      <c r="J198" s="2143"/>
      <c r="K198" s="2143"/>
      <c r="L198" s="2143"/>
      <c r="M198" s="2143"/>
      <c r="N198" s="2143"/>
      <c r="O198" s="2143"/>
      <c r="P198" s="2101"/>
      <c r="R198" s="2171"/>
      <c r="S198" s="2171"/>
      <c r="T198" s="2171"/>
      <c r="U198" s="2171"/>
      <c r="V198" s="2171"/>
      <c r="W198" s="2171"/>
      <c r="X198" s="2171"/>
      <c r="Y198" s="2171"/>
    </row>
    <row r="199" spans="1:25" ht="15">
      <c r="A199" s="2170"/>
      <c r="B199" s="2170"/>
      <c r="C199" s="2170"/>
      <c r="D199" s="2170"/>
      <c r="E199" s="2170"/>
      <c r="I199" s="2143"/>
      <c r="J199" s="2143"/>
      <c r="K199" s="2143"/>
      <c r="L199" s="2143"/>
      <c r="M199" s="2143"/>
      <c r="N199" s="2143"/>
      <c r="O199" s="2143"/>
      <c r="P199" s="2101"/>
      <c r="R199" s="2171"/>
      <c r="S199" s="2171"/>
      <c r="T199" s="2171"/>
      <c r="U199" s="2171"/>
      <c r="V199" s="2171"/>
      <c r="W199" s="2171"/>
      <c r="X199" s="2171"/>
      <c r="Y199" s="2171"/>
    </row>
    <row r="200" spans="1:25" ht="15">
      <c r="A200" s="2170"/>
      <c r="B200" s="2170"/>
      <c r="C200" s="2170"/>
      <c r="D200" s="2170"/>
      <c r="E200" s="2170"/>
      <c r="I200" s="2143"/>
      <c r="J200" s="2143"/>
      <c r="K200" s="2143"/>
      <c r="L200" s="2143"/>
      <c r="M200" s="2143"/>
      <c r="N200" s="2143"/>
      <c r="O200" s="2143"/>
      <c r="P200" s="2101"/>
      <c r="R200" s="2171"/>
      <c r="S200" s="2171"/>
      <c r="T200" s="2171"/>
      <c r="U200" s="2171"/>
      <c r="V200" s="2171"/>
      <c r="W200" s="2171"/>
      <c r="X200" s="2171"/>
      <c r="Y200" s="2171"/>
    </row>
    <row r="201" spans="1:25" ht="15">
      <c r="A201" s="2170"/>
      <c r="B201" s="2170"/>
      <c r="C201" s="2170"/>
      <c r="D201" s="2170"/>
      <c r="E201" s="2170"/>
      <c r="I201" s="2143"/>
      <c r="J201" s="2143"/>
      <c r="K201" s="2143"/>
      <c r="L201" s="2143"/>
      <c r="M201" s="2143"/>
      <c r="N201" s="2143"/>
      <c r="O201" s="2143"/>
      <c r="P201" s="2101"/>
      <c r="R201" s="2171"/>
      <c r="S201" s="2171"/>
      <c r="T201" s="2171"/>
      <c r="U201" s="2171"/>
      <c r="V201" s="2171"/>
      <c r="W201" s="2171"/>
      <c r="X201" s="2171"/>
      <c r="Y201" s="2171"/>
    </row>
    <row r="202" spans="1:25" ht="15">
      <c r="A202" s="2170"/>
      <c r="B202" s="2170"/>
      <c r="C202" s="2170"/>
      <c r="D202" s="2170"/>
      <c r="E202" s="2170"/>
      <c r="I202" s="2143"/>
      <c r="J202" s="2143"/>
      <c r="K202" s="2143"/>
      <c r="L202" s="2143"/>
      <c r="M202" s="2143"/>
      <c r="N202" s="2143"/>
      <c r="O202" s="2143"/>
      <c r="P202" s="2101"/>
      <c r="R202" s="2171"/>
      <c r="S202" s="2171"/>
      <c r="T202" s="2171"/>
      <c r="U202" s="2171"/>
      <c r="V202" s="2171"/>
      <c r="W202" s="2171"/>
      <c r="X202" s="2171"/>
      <c r="Y202" s="2171"/>
    </row>
    <row r="203" spans="1:25" ht="15">
      <c r="A203" s="2170"/>
      <c r="B203" s="2170"/>
      <c r="C203" s="2170"/>
      <c r="D203" s="2170"/>
      <c r="E203" s="2170"/>
      <c r="I203" s="2143"/>
      <c r="J203" s="2143"/>
      <c r="K203" s="2143"/>
      <c r="L203" s="2143"/>
      <c r="M203" s="2143"/>
      <c r="N203" s="2143"/>
      <c r="O203" s="2143"/>
      <c r="P203" s="2101"/>
      <c r="R203" s="2171"/>
      <c r="S203" s="2171"/>
      <c r="T203" s="2171"/>
      <c r="U203" s="2171"/>
      <c r="V203" s="2171"/>
      <c r="W203" s="2171"/>
      <c r="X203" s="2171"/>
      <c r="Y203" s="2171"/>
    </row>
    <row r="204" spans="1:25" ht="15">
      <c r="A204" s="2170"/>
      <c r="B204" s="2170"/>
      <c r="C204" s="2170"/>
      <c r="D204" s="2170"/>
      <c r="E204" s="2170"/>
      <c r="I204" s="2143"/>
      <c r="J204" s="2143"/>
      <c r="K204" s="2143"/>
      <c r="L204" s="2143"/>
      <c r="M204" s="2143"/>
      <c r="N204" s="2143"/>
      <c r="O204" s="2143"/>
      <c r="P204" s="2101"/>
      <c r="R204" s="2171"/>
      <c r="S204" s="2171"/>
      <c r="T204" s="2171"/>
      <c r="U204" s="2171"/>
      <c r="V204" s="2171"/>
      <c r="W204" s="2171"/>
      <c r="X204" s="2171"/>
      <c r="Y204" s="2171"/>
    </row>
    <row r="205" spans="1:25" ht="15">
      <c r="A205" s="2170"/>
      <c r="B205" s="2170"/>
      <c r="C205" s="2170"/>
      <c r="D205" s="2170"/>
      <c r="E205" s="2170"/>
      <c r="I205" s="2143"/>
      <c r="J205" s="2143"/>
      <c r="K205" s="2143"/>
      <c r="L205" s="2143"/>
      <c r="M205" s="2143"/>
      <c r="N205" s="2143"/>
      <c r="O205" s="2143"/>
      <c r="P205" s="2101"/>
      <c r="R205" s="2171"/>
      <c r="S205" s="2171"/>
      <c r="T205" s="2171"/>
      <c r="U205" s="2171"/>
      <c r="V205" s="2171"/>
      <c r="W205" s="2171"/>
      <c r="X205" s="2171"/>
      <c r="Y205" s="2171"/>
    </row>
    <row r="206" spans="1:25" ht="15">
      <c r="A206" s="2170"/>
      <c r="B206" s="2170"/>
      <c r="C206" s="2170"/>
      <c r="D206" s="2170"/>
      <c r="E206" s="2170"/>
      <c r="I206" s="2143"/>
      <c r="J206" s="2143"/>
      <c r="K206" s="2143"/>
      <c r="L206" s="2143"/>
      <c r="M206" s="2143"/>
      <c r="N206" s="2143"/>
      <c r="O206" s="2143"/>
      <c r="P206" s="2101"/>
      <c r="R206" s="2171"/>
      <c r="S206" s="2171"/>
      <c r="T206" s="2171"/>
      <c r="U206" s="2171"/>
      <c r="V206" s="2171"/>
      <c r="W206" s="2171"/>
      <c r="X206" s="2171"/>
      <c r="Y206" s="2171"/>
    </row>
    <row r="207" spans="1:25" ht="15">
      <c r="A207" s="2170"/>
      <c r="B207" s="2170"/>
      <c r="C207" s="2170"/>
      <c r="D207" s="2170"/>
      <c r="E207" s="2170"/>
      <c r="I207" s="2143"/>
      <c r="J207" s="2143"/>
      <c r="K207" s="2143"/>
      <c r="L207" s="2143"/>
      <c r="M207" s="2143"/>
      <c r="N207" s="2143"/>
      <c r="O207" s="2143"/>
      <c r="P207" s="2101"/>
      <c r="R207" s="2171"/>
      <c r="S207" s="2171"/>
      <c r="T207" s="2171"/>
      <c r="U207" s="2171"/>
      <c r="V207" s="2171"/>
      <c r="W207" s="2171"/>
      <c r="X207" s="2171"/>
      <c r="Y207" s="2171"/>
    </row>
    <row r="208" spans="1:25" ht="15">
      <c r="A208" s="2170"/>
      <c r="B208" s="2170"/>
      <c r="C208" s="2170"/>
      <c r="D208" s="2170"/>
      <c r="E208" s="2170"/>
      <c r="I208" s="2143"/>
      <c r="J208" s="2143"/>
      <c r="K208" s="2143"/>
      <c r="L208" s="2143"/>
      <c r="M208" s="2143"/>
      <c r="N208" s="2143"/>
      <c r="O208" s="2143"/>
      <c r="P208" s="2101"/>
      <c r="R208" s="2171"/>
      <c r="S208" s="2171"/>
      <c r="T208" s="2171"/>
      <c r="U208" s="2171"/>
      <c r="V208" s="2171"/>
      <c r="W208" s="2171"/>
      <c r="X208" s="2171"/>
      <c r="Y208" s="2171"/>
    </row>
    <row r="209" spans="1:25" ht="15">
      <c r="A209" s="2170"/>
      <c r="B209" s="2170"/>
      <c r="C209" s="2170"/>
      <c r="D209" s="2170"/>
      <c r="E209" s="2170"/>
      <c r="I209" s="2143"/>
      <c r="J209" s="2143"/>
      <c r="K209" s="2143"/>
      <c r="L209" s="2143"/>
      <c r="M209" s="2143"/>
      <c r="N209" s="2143"/>
      <c r="O209" s="2143"/>
      <c r="P209" s="2101"/>
      <c r="R209" s="2171"/>
      <c r="S209" s="2171"/>
      <c r="T209" s="2171"/>
      <c r="U209" s="2171"/>
      <c r="V209" s="2171"/>
      <c r="W209" s="2171"/>
      <c r="X209" s="2171"/>
      <c r="Y209" s="2171"/>
    </row>
    <row r="210" spans="1:25" ht="15">
      <c r="A210" s="2170"/>
      <c r="B210" s="2170"/>
      <c r="C210" s="2170"/>
      <c r="D210" s="2170"/>
      <c r="E210" s="2170"/>
      <c r="I210" s="2143"/>
      <c r="J210" s="2143"/>
      <c r="K210" s="2143"/>
      <c r="L210" s="2143"/>
      <c r="M210" s="2143"/>
      <c r="N210" s="2143"/>
      <c r="O210" s="2143"/>
      <c r="P210" s="2101"/>
      <c r="R210" s="2171"/>
      <c r="S210" s="2171"/>
      <c r="T210" s="2171"/>
      <c r="U210" s="2171"/>
      <c r="V210" s="2171"/>
      <c r="W210" s="2171"/>
      <c r="X210" s="2171"/>
      <c r="Y210" s="2171"/>
    </row>
    <row r="211" spans="1:25" ht="15">
      <c r="A211" s="2170"/>
      <c r="B211" s="2170"/>
      <c r="C211" s="2170"/>
      <c r="D211" s="2170"/>
      <c r="E211" s="2170"/>
      <c r="I211" s="2143"/>
      <c r="J211" s="2143"/>
      <c r="K211" s="2143"/>
      <c r="L211" s="2143"/>
      <c r="M211" s="2143"/>
      <c r="N211" s="2143"/>
      <c r="O211" s="2143"/>
      <c r="P211" s="2101"/>
      <c r="R211" s="2171"/>
      <c r="S211" s="2171"/>
      <c r="T211" s="2171"/>
      <c r="U211" s="2171"/>
      <c r="V211" s="2171"/>
      <c r="W211" s="2171"/>
      <c r="X211" s="2171"/>
      <c r="Y211" s="2171"/>
    </row>
    <row r="212" spans="1:25" ht="15">
      <c r="A212" s="2170"/>
      <c r="B212" s="2170"/>
      <c r="C212" s="2170"/>
      <c r="D212" s="2170"/>
      <c r="E212" s="2170"/>
      <c r="I212" s="2143"/>
      <c r="J212" s="2143"/>
      <c r="K212" s="2143"/>
      <c r="L212" s="2143"/>
      <c r="M212" s="2143"/>
      <c r="N212" s="2143"/>
      <c r="O212" s="2143"/>
      <c r="P212" s="2101"/>
      <c r="R212" s="2171"/>
      <c r="S212" s="2171"/>
      <c r="T212" s="2171"/>
      <c r="U212" s="2171"/>
      <c r="V212" s="2171"/>
      <c r="W212" s="2171"/>
      <c r="X212" s="2171"/>
      <c r="Y212" s="2171"/>
    </row>
    <row r="213" spans="1:25" ht="15">
      <c r="A213" s="2170"/>
      <c r="B213" s="2170"/>
      <c r="C213" s="2170"/>
      <c r="D213" s="2170"/>
      <c r="E213" s="2170"/>
      <c r="I213" s="2143"/>
      <c r="J213" s="2143"/>
      <c r="K213" s="2143"/>
      <c r="L213" s="2143"/>
      <c r="M213" s="2143"/>
      <c r="N213" s="2143"/>
      <c r="O213" s="2143"/>
      <c r="P213" s="2101"/>
      <c r="R213" s="2171"/>
      <c r="S213" s="2171"/>
      <c r="T213" s="2171"/>
      <c r="U213" s="2171"/>
      <c r="V213" s="2171"/>
      <c r="W213" s="2171"/>
      <c r="X213" s="2171"/>
      <c r="Y213" s="2171"/>
    </row>
    <row r="214" spans="1:25" ht="15">
      <c r="A214" s="2170"/>
      <c r="B214" s="2170"/>
      <c r="C214" s="2170"/>
      <c r="D214" s="2170"/>
      <c r="E214" s="2170"/>
      <c r="I214" s="2143"/>
      <c r="J214" s="2143"/>
      <c r="K214" s="2143"/>
      <c r="L214" s="2143"/>
      <c r="M214" s="2143"/>
      <c r="N214" s="2143"/>
      <c r="O214" s="2143"/>
      <c r="P214" s="2101"/>
      <c r="R214" s="2171"/>
      <c r="S214" s="2171"/>
      <c r="T214" s="2171"/>
      <c r="U214" s="2171"/>
      <c r="V214" s="2171"/>
      <c r="W214" s="2171"/>
      <c r="X214" s="2171"/>
      <c r="Y214" s="2171"/>
    </row>
    <row r="215" spans="1:25" ht="15">
      <c r="A215" s="2170"/>
      <c r="B215" s="2170"/>
      <c r="C215" s="2170"/>
      <c r="D215" s="2170"/>
      <c r="E215" s="2170"/>
      <c r="I215" s="2143"/>
      <c r="J215" s="2143"/>
      <c r="K215" s="2143"/>
      <c r="L215" s="2143"/>
      <c r="M215" s="2143"/>
      <c r="N215" s="2143"/>
      <c r="O215" s="2143"/>
      <c r="P215" s="2101"/>
      <c r="R215" s="2171"/>
      <c r="S215" s="2171"/>
      <c r="T215" s="2171"/>
      <c r="U215" s="2171"/>
      <c r="V215" s="2171"/>
      <c r="W215" s="2171"/>
      <c r="X215" s="2171"/>
      <c r="Y215" s="2171"/>
    </row>
    <row r="216" spans="1:25" ht="15">
      <c r="A216" s="2170"/>
      <c r="B216" s="2170"/>
      <c r="C216" s="2170"/>
      <c r="D216" s="2170"/>
      <c r="E216" s="2170"/>
      <c r="I216" s="2143"/>
      <c r="J216" s="2143"/>
      <c r="K216" s="2143"/>
      <c r="L216" s="2143"/>
      <c r="M216" s="2143"/>
      <c r="N216" s="2143"/>
      <c r="O216" s="2143"/>
      <c r="P216" s="2101"/>
      <c r="R216" s="2171"/>
      <c r="S216" s="2171"/>
      <c r="T216" s="2171"/>
      <c r="U216" s="2171"/>
      <c r="V216" s="2171"/>
      <c r="W216" s="2171"/>
      <c r="X216" s="2171"/>
      <c r="Y216" s="2171"/>
    </row>
    <row r="217" spans="1:25" ht="15">
      <c r="A217" s="2170"/>
      <c r="B217" s="2170"/>
      <c r="C217" s="2170"/>
      <c r="D217" s="2170"/>
      <c r="E217" s="2170"/>
      <c r="I217" s="2143"/>
      <c r="J217" s="2143"/>
      <c r="K217" s="2143"/>
      <c r="L217" s="2143"/>
      <c r="M217" s="2143"/>
      <c r="N217" s="2143"/>
      <c r="O217" s="2143"/>
      <c r="P217" s="2101"/>
      <c r="R217" s="2171"/>
      <c r="S217" s="2171"/>
      <c r="T217" s="2171"/>
      <c r="U217" s="2171"/>
      <c r="V217" s="2171"/>
      <c r="W217" s="2171"/>
      <c r="X217" s="2171"/>
      <c r="Y217" s="2171"/>
    </row>
    <row r="218" spans="1:25" ht="15">
      <c r="A218" s="2170"/>
      <c r="B218" s="2170"/>
      <c r="C218" s="2170"/>
      <c r="D218" s="2170"/>
      <c r="E218" s="2170"/>
      <c r="I218" s="2143"/>
      <c r="J218" s="2143"/>
      <c r="K218" s="2143"/>
      <c r="L218" s="2143"/>
      <c r="M218" s="2143"/>
      <c r="N218" s="2143"/>
      <c r="O218" s="2143"/>
      <c r="P218" s="2101"/>
      <c r="R218" s="2171"/>
      <c r="S218" s="2171"/>
      <c r="T218" s="2171"/>
      <c r="U218" s="2171"/>
      <c r="V218" s="2171"/>
      <c r="W218" s="2171"/>
      <c r="X218" s="2171"/>
      <c r="Y218" s="2171"/>
    </row>
    <row r="219" spans="1:25" ht="15">
      <c r="A219" s="2170"/>
      <c r="B219" s="2170"/>
      <c r="C219" s="2170"/>
      <c r="D219" s="2170"/>
      <c r="E219" s="2170"/>
      <c r="I219" s="2143"/>
      <c r="J219" s="2143"/>
      <c r="K219" s="2143"/>
      <c r="L219" s="2143"/>
      <c r="M219" s="2143"/>
      <c r="N219" s="2143"/>
      <c r="O219" s="2143"/>
      <c r="P219" s="2101"/>
      <c r="R219" s="2171"/>
      <c r="S219" s="2171"/>
      <c r="T219" s="2171"/>
      <c r="U219" s="2171"/>
      <c r="V219" s="2171"/>
      <c r="W219" s="2171"/>
      <c r="X219" s="2171"/>
      <c r="Y219" s="2171"/>
    </row>
    <row r="220" spans="1:25" ht="15">
      <c r="A220" s="2170"/>
      <c r="B220" s="2170"/>
      <c r="C220" s="2170"/>
      <c r="D220" s="2170"/>
      <c r="E220" s="2170"/>
      <c r="I220" s="2143"/>
      <c r="J220" s="2143"/>
      <c r="K220" s="2143"/>
      <c r="L220" s="2143"/>
      <c r="M220" s="2143"/>
      <c r="N220" s="2143"/>
      <c r="O220" s="2143"/>
      <c r="P220" s="2101"/>
      <c r="R220" s="2171"/>
      <c r="S220" s="2171"/>
      <c r="T220" s="2171"/>
      <c r="U220" s="2171"/>
      <c r="V220" s="2171"/>
      <c r="W220" s="2171"/>
      <c r="X220" s="2171"/>
      <c r="Y220" s="2171"/>
    </row>
    <row r="221" spans="1:25" ht="15">
      <c r="A221" s="2170"/>
      <c r="B221" s="2170"/>
      <c r="C221" s="2170"/>
      <c r="D221" s="2170"/>
      <c r="E221" s="2170"/>
      <c r="I221" s="2143"/>
      <c r="J221" s="2143"/>
      <c r="K221" s="2143"/>
      <c r="L221" s="2143"/>
      <c r="M221" s="2143"/>
      <c r="N221" s="2143"/>
      <c r="O221" s="2143"/>
      <c r="P221" s="2101"/>
      <c r="R221" s="2171"/>
      <c r="S221" s="2171"/>
      <c r="T221" s="2171"/>
      <c r="U221" s="2171"/>
      <c r="V221" s="2171"/>
      <c r="W221" s="2171"/>
      <c r="X221" s="2171"/>
      <c r="Y221" s="2171"/>
    </row>
    <row r="222" spans="1:25" ht="15">
      <c r="A222" s="2170"/>
      <c r="B222" s="2170"/>
      <c r="C222" s="2170"/>
      <c r="D222" s="2170"/>
      <c r="E222" s="2170"/>
      <c r="I222" s="2143"/>
      <c r="J222" s="2143"/>
      <c r="K222" s="2143"/>
      <c r="L222" s="2143"/>
      <c r="M222" s="2143"/>
      <c r="N222" s="2143"/>
      <c r="O222" s="2143"/>
      <c r="P222" s="2101"/>
      <c r="R222" s="2171"/>
      <c r="S222" s="2171"/>
      <c r="T222" s="2171"/>
      <c r="U222" s="2171"/>
      <c r="V222" s="2171"/>
      <c r="W222" s="2171"/>
      <c r="X222" s="2171"/>
      <c r="Y222" s="2171"/>
    </row>
    <row r="223" spans="1:25" ht="15">
      <c r="A223" s="2170"/>
      <c r="B223" s="2170"/>
      <c r="C223" s="2170"/>
      <c r="D223" s="2170"/>
      <c r="E223" s="2170"/>
      <c r="I223" s="2143"/>
      <c r="J223" s="2143"/>
      <c r="K223" s="2143"/>
      <c r="L223" s="2143"/>
      <c r="M223" s="2143"/>
      <c r="N223" s="2143"/>
      <c r="O223" s="2143"/>
      <c r="P223" s="2101"/>
      <c r="R223" s="2171"/>
      <c r="S223" s="2171"/>
      <c r="T223" s="2171"/>
      <c r="U223" s="2171"/>
      <c r="V223" s="2171"/>
      <c r="W223" s="2171"/>
      <c r="X223" s="2171"/>
      <c r="Y223" s="2171"/>
    </row>
    <row r="224" spans="1:25" ht="15">
      <c r="A224" s="2170"/>
      <c r="B224" s="2170"/>
      <c r="C224" s="2170"/>
      <c r="D224" s="2170"/>
      <c r="E224" s="2170"/>
      <c r="I224" s="2143"/>
      <c r="J224" s="2143"/>
      <c r="K224" s="2143"/>
      <c r="L224" s="2143"/>
      <c r="M224" s="2143"/>
      <c r="N224" s="2143"/>
      <c r="O224" s="2143"/>
      <c r="P224" s="2101"/>
      <c r="R224" s="2171"/>
      <c r="S224" s="2171"/>
      <c r="T224" s="2171"/>
      <c r="U224" s="2171"/>
      <c r="V224" s="2171"/>
      <c r="W224" s="2171"/>
      <c r="X224" s="2171"/>
      <c r="Y224" s="2171"/>
    </row>
    <row r="225" spans="1:25" ht="15">
      <c r="A225" s="2170"/>
      <c r="B225" s="2170"/>
      <c r="C225" s="2170"/>
      <c r="D225" s="2170"/>
      <c r="E225" s="2170"/>
      <c r="I225" s="2143"/>
      <c r="J225" s="2143"/>
      <c r="K225" s="2143"/>
      <c r="L225" s="2143"/>
      <c r="M225" s="2143"/>
      <c r="N225" s="2143"/>
      <c r="O225" s="2143"/>
      <c r="P225" s="2101"/>
      <c r="R225" s="2171"/>
      <c r="S225" s="2171"/>
      <c r="T225" s="2171"/>
      <c r="U225" s="2171"/>
      <c r="V225" s="2171"/>
      <c r="W225" s="2171"/>
      <c r="X225" s="2171"/>
      <c r="Y225" s="2171"/>
    </row>
    <row r="226" spans="1:25" ht="15">
      <c r="A226" s="2170"/>
      <c r="B226" s="2170"/>
      <c r="C226" s="2170"/>
      <c r="D226" s="2170"/>
      <c r="E226" s="2170"/>
      <c r="I226" s="2143"/>
      <c r="J226" s="2143"/>
      <c r="K226" s="2143"/>
      <c r="L226" s="2143"/>
      <c r="M226" s="2143"/>
      <c r="N226" s="2143"/>
      <c r="O226" s="2143"/>
      <c r="P226" s="2101"/>
      <c r="R226" s="2171"/>
      <c r="S226" s="2171"/>
      <c r="T226" s="2171"/>
      <c r="U226" s="2171"/>
      <c r="V226" s="2171"/>
      <c r="W226" s="2171"/>
      <c r="X226" s="2171"/>
      <c r="Y226" s="2171"/>
    </row>
    <row r="227" spans="1:25" ht="15">
      <c r="A227" s="2170"/>
      <c r="B227" s="2170"/>
      <c r="C227" s="2170"/>
      <c r="D227" s="2170"/>
      <c r="E227" s="2170"/>
      <c r="I227" s="2143"/>
      <c r="J227" s="2143"/>
      <c r="K227" s="2143"/>
      <c r="L227" s="2143"/>
      <c r="M227" s="2143"/>
      <c r="N227" s="2143"/>
      <c r="O227" s="2143"/>
      <c r="P227" s="2101"/>
      <c r="R227" s="2171"/>
      <c r="S227" s="2171"/>
      <c r="T227" s="2171"/>
      <c r="U227" s="2171"/>
      <c r="V227" s="2171"/>
      <c r="W227" s="2171"/>
      <c r="X227" s="2171"/>
      <c r="Y227" s="2171"/>
    </row>
    <row r="228" spans="1:25" ht="15">
      <c r="A228" s="2170"/>
      <c r="B228" s="2170"/>
      <c r="C228" s="2170"/>
      <c r="D228" s="2170"/>
      <c r="E228" s="2170"/>
      <c r="I228" s="2143"/>
      <c r="J228" s="2143"/>
      <c r="K228" s="2143"/>
      <c r="L228" s="2143"/>
      <c r="M228" s="2143"/>
      <c r="N228" s="2143"/>
      <c r="O228" s="2143"/>
      <c r="P228" s="2101"/>
      <c r="R228" s="2171"/>
      <c r="S228" s="2171"/>
      <c r="T228" s="2171"/>
      <c r="U228" s="2171"/>
      <c r="V228" s="2171"/>
      <c r="W228" s="2171"/>
      <c r="X228" s="2171"/>
      <c r="Y228" s="2171"/>
    </row>
    <row r="229" spans="1:25" ht="15">
      <c r="A229" s="2170"/>
      <c r="B229" s="2170"/>
      <c r="C229" s="2170"/>
      <c r="D229" s="2170"/>
      <c r="E229" s="2170"/>
      <c r="I229" s="2143"/>
      <c r="J229" s="2143"/>
      <c r="K229" s="2143"/>
      <c r="L229" s="2143"/>
      <c r="M229" s="2143"/>
      <c r="N229" s="2143"/>
      <c r="O229" s="2143"/>
      <c r="P229" s="2101"/>
      <c r="R229" s="2171"/>
      <c r="S229" s="2171"/>
      <c r="T229" s="2171"/>
      <c r="U229" s="2171"/>
      <c r="V229" s="2171"/>
      <c r="W229" s="2171"/>
      <c r="X229" s="2171"/>
      <c r="Y229" s="2171"/>
    </row>
    <row r="230" spans="1:25" ht="15">
      <c r="A230" s="2170"/>
      <c r="B230" s="2170"/>
      <c r="C230" s="2170"/>
      <c r="D230" s="2170"/>
      <c r="E230" s="2170"/>
      <c r="I230" s="2143"/>
      <c r="J230" s="2143"/>
      <c r="K230" s="2143"/>
      <c r="L230" s="2143"/>
      <c r="M230" s="2143"/>
      <c r="N230" s="2143"/>
      <c r="O230" s="2143"/>
      <c r="P230" s="2101"/>
      <c r="R230" s="2171"/>
      <c r="S230" s="2171"/>
      <c r="T230" s="2171"/>
      <c r="U230" s="2171"/>
      <c r="V230" s="2171"/>
      <c r="W230" s="2171"/>
      <c r="X230" s="2171"/>
      <c r="Y230" s="2171"/>
    </row>
    <row r="231" spans="1:25" ht="15">
      <c r="A231" s="2170"/>
      <c r="B231" s="2170"/>
      <c r="C231" s="2170"/>
      <c r="D231" s="2170"/>
      <c r="E231" s="2170"/>
      <c r="I231" s="2143"/>
      <c r="J231" s="2143"/>
      <c r="K231" s="2143"/>
      <c r="L231" s="2143"/>
      <c r="M231" s="2143"/>
      <c r="N231" s="2143"/>
      <c r="O231" s="2143"/>
      <c r="P231" s="2101"/>
      <c r="R231" s="2171"/>
      <c r="S231" s="2171"/>
      <c r="T231" s="2171"/>
      <c r="U231" s="2171"/>
      <c r="V231" s="2171"/>
      <c r="W231" s="2171"/>
      <c r="X231" s="2171"/>
      <c r="Y231" s="2171"/>
    </row>
    <row r="232" spans="1:25" ht="15">
      <c r="A232" s="2170"/>
      <c r="B232" s="2170"/>
      <c r="C232" s="2170"/>
      <c r="D232" s="2170"/>
      <c r="E232" s="2170"/>
      <c r="I232" s="2143"/>
      <c r="J232" s="2143"/>
      <c r="K232" s="2143"/>
      <c r="L232" s="2143"/>
      <c r="M232" s="2143"/>
      <c r="N232" s="2143"/>
      <c r="O232" s="2143"/>
      <c r="P232" s="2101"/>
      <c r="R232" s="2171"/>
      <c r="S232" s="2171"/>
      <c r="T232" s="2171"/>
      <c r="U232" s="2171"/>
      <c r="V232" s="2171"/>
      <c r="W232" s="2171"/>
      <c r="X232" s="2171"/>
      <c r="Y232" s="2171"/>
    </row>
    <row r="233" spans="1:25" ht="15">
      <c r="A233" s="2170"/>
      <c r="B233" s="2170"/>
      <c r="C233" s="2170"/>
      <c r="D233" s="2170"/>
      <c r="E233" s="2170"/>
      <c r="I233" s="2143"/>
      <c r="J233" s="2143"/>
      <c r="K233" s="2143"/>
      <c r="L233" s="2143"/>
      <c r="M233" s="2143"/>
      <c r="N233" s="2143"/>
      <c r="O233" s="2143"/>
      <c r="P233" s="2101"/>
      <c r="R233" s="2171"/>
      <c r="S233" s="2171"/>
      <c r="T233" s="2171"/>
      <c r="U233" s="2171"/>
      <c r="V233" s="2171"/>
      <c r="W233" s="2171"/>
      <c r="X233" s="2171"/>
      <c r="Y233" s="2171"/>
    </row>
    <row r="234" spans="1:25" ht="15">
      <c r="A234" s="2170"/>
      <c r="B234" s="2170"/>
      <c r="C234" s="2170"/>
      <c r="D234" s="2170"/>
      <c r="E234" s="2170"/>
      <c r="I234" s="2143"/>
      <c r="J234" s="2143"/>
      <c r="K234" s="2143"/>
      <c r="L234" s="2143"/>
      <c r="M234" s="2143"/>
      <c r="N234" s="2143"/>
      <c r="O234" s="2143"/>
      <c r="P234" s="2101"/>
      <c r="R234" s="2171"/>
      <c r="S234" s="2171"/>
      <c r="T234" s="2171"/>
      <c r="U234" s="2171"/>
      <c r="V234" s="2171"/>
      <c r="W234" s="2171"/>
      <c r="X234" s="2171"/>
      <c r="Y234" s="2171"/>
    </row>
    <row r="235" spans="1:25" ht="15">
      <c r="A235" s="2170"/>
      <c r="B235" s="2170"/>
      <c r="C235" s="2170"/>
      <c r="D235" s="2170"/>
      <c r="E235" s="2170"/>
      <c r="I235" s="2143"/>
      <c r="J235" s="2143"/>
      <c r="K235" s="2143"/>
      <c r="L235" s="2143"/>
      <c r="M235" s="2143"/>
      <c r="N235" s="2143"/>
      <c r="O235" s="2143"/>
      <c r="P235" s="2101"/>
      <c r="R235" s="2171"/>
      <c r="S235" s="2171"/>
      <c r="T235" s="2171"/>
      <c r="U235" s="2171"/>
      <c r="V235" s="2171"/>
      <c r="W235" s="2171"/>
      <c r="X235" s="2171"/>
      <c r="Y235" s="2171"/>
    </row>
    <row r="236" spans="1:25" ht="15">
      <c r="A236" s="2170"/>
      <c r="B236" s="2170"/>
      <c r="C236" s="2170"/>
      <c r="D236" s="2170"/>
      <c r="E236" s="2170"/>
      <c r="I236" s="2143"/>
      <c r="J236" s="2143"/>
      <c r="K236" s="2143"/>
      <c r="L236" s="2143"/>
      <c r="M236" s="2143"/>
      <c r="N236" s="2143"/>
      <c r="O236" s="2143"/>
      <c r="P236" s="2101"/>
      <c r="R236" s="2171"/>
      <c r="S236" s="2171"/>
      <c r="T236" s="2171"/>
      <c r="U236" s="2171"/>
      <c r="V236" s="2171"/>
      <c r="W236" s="2171"/>
      <c r="X236" s="2171"/>
      <c r="Y236" s="2171"/>
    </row>
    <row r="237" spans="1:25" ht="15">
      <c r="A237" s="2170"/>
      <c r="B237" s="2170"/>
      <c r="C237" s="2170"/>
      <c r="D237" s="2170"/>
      <c r="E237" s="2170"/>
      <c r="I237" s="2143"/>
      <c r="J237" s="2143"/>
      <c r="K237" s="2143"/>
      <c r="L237" s="2143"/>
      <c r="M237" s="2143"/>
      <c r="N237" s="2143"/>
      <c r="O237" s="2143"/>
      <c r="P237" s="2101"/>
      <c r="R237" s="2171"/>
      <c r="S237" s="2171"/>
      <c r="T237" s="2171"/>
      <c r="U237" s="2171"/>
      <c r="V237" s="2171"/>
      <c r="W237" s="2171"/>
      <c r="X237" s="2171"/>
      <c r="Y237" s="2171"/>
    </row>
    <row r="238" spans="1:25" ht="15">
      <c r="A238" s="2170"/>
      <c r="B238" s="2170"/>
      <c r="C238" s="2170"/>
      <c r="D238" s="2170"/>
      <c r="E238" s="2170"/>
      <c r="I238" s="2143"/>
      <c r="J238" s="2143"/>
      <c r="K238" s="2143"/>
      <c r="L238" s="2143"/>
      <c r="M238" s="2143"/>
      <c r="N238" s="2143"/>
      <c r="O238" s="2143"/>
      <c r="P238" s="2101"/>
      <c r="R238" s="2171"/>
      <c r="S238" s="2171"/>
      <c r="T238" s="2171"/>
      <c r="U238" s="2171"/>
      <c r="V238" s="2171"/>
      <c r="W238" s="2171"/>
      <c r="X238" s="2171"/>
      <c r="Y238" s="2171"/>
    </row>
    <row r="239" spans="1:25" ht="15">
      <c r="A239" s="2170"/>
      <c r="B239" s="2170"/>
      <c r="C239" s="2170"/>
      <c r="D239" s="2170"/>
      <c r="E239" s="2170"/>
      <c r="I239" s="2143"/>
      <c r="J239" s="2143"/>
      <c r="K239" s="2143"/>
      <c r="L239" s="2143"/>
      <c r="M239" s="2143"/>
      <c r="N239" s="2143"/>
      <c r="O239" s="2143"/>
      <c r="P239" s="2101"/>
      <c r="R239" s="2171"/>
      <c r="S239" s="2171"/>
      <c r="T239" s="2171"/>
      <c r="U239" s="2171"/>
      <c r="V239" s="2171"/>
      <c r="W239" s="2171"/>
      <c r="X239" s="2171"/>
      <c r="Y239" s="2171"/>
    </row>
    <row r="240" spans="1:25" ht="15">
      <c r="A240" s="2170"/>
      <c r="B240" s="2170"/>
      <c r="C240" s="2170"/>
      <c r="D240" s="2170"/>
      <c r="E240" s="2170"/>
      <c r="I240" s="2143"/>
      <c r="J240" s="2143"/>
      <c r="K240" s="2143"/>
      <c r="L240" s="2143"/>
      <c r="M240" s="2143"/>
      <c r="N240" s="2143"/>
      <c r="O240" s="2143"/>
      <c r="P240" s="2101"/>
      <c r="R240" s="2171"/>
      <c r="S240" s="2171"/>
      <c r="T240" s="2171"/>
      <c r="U240" s="2171"/>
      <c r="V240" s="2171"/>
      <c r="W240" s="2171"/>
      <c r="X240" s="2171"/>
      <c r="Y240" s="2171"/>
    </row>
    <row r="241" spans="1:25" ht="15">
      <c r="A241" s="2170"/>
      <c r="B241" s="2170"/>
      <c r="C241" s="2170"/>
      <c r="D241" s="2170"/>
      <c r="E241" s="2170"/>
      <c r="I241" s="2143"/>
      <c r="J241" s="2143"/>
      <c r="K241" s="2143"/>
      <c r="L241" s="2143"/>
      <c r="M241" s="2143"/>
      <c r="N241" s="2143"/>
      <c r="O241" s="2143"/>
      <c r="P241" s="2101"/>
      <c r="R241" s="2171"/>
      <c r="S241" s="2171"/>
      <c r="T241" s="2171"/>
      <c r="U241" s="2171"/>
      <c r="V241" s="2171"/>
      <c r="W241" s="2171"/>
      <c r="X241" s="2171"/>
      <c r="Y241" s="2171"/>
    </row>
    <row r="242" spans="1:25" ht="15">
      <c r="A242" s="2170"/>
      <c r="B242" s="2170"/>
      <c r="C242" s="2170"/>
      <c r="D242" s="2170"/>
      <c r="E242" s="2170"/>
      <c r="I242" s="2143"/>
      <c r="J242" s="2143"/>
      <c r="K242" s="2143"/>
      <c r="L242" s="2143"/>
      <c r="M242" s="2143"/>
      <c r="N242" s="2143"/>
      <c r="O242" s="2143"/>
      <c r="P242" s="2101"/>
      <c r="R242" s="2171"/>
      <c r="S242" s="2171"/>
      <c r="T242" s="2171"/>
      <c r="U242" s="2171"/>
      <c r="V242" s="2171"/>
      <c r="W242" s="2171"/>
      <c r="X242" s="2171"/>
      <c r="Y242" s="2171"/>
    </row>
    <row r="243" spans="1:25" ht="15">
      <c r="A243" s="2170"/>
      <c r="B243" s="2170"/>
      <c r="C243" s="2170"/>
      <c r="D243" s="2170"/>
      <c r="E243" s="2170"/>
      <c r="I243" s="2143"/>
      <c r="J243" s="2143"/>
      <c r="K243" s="2143"/>
      <c r="L243" s="2143"/>
      <c r="M243" s="2143"/>
      <c r="N243" s="2143"/>
      <c r="O243" s="2143"/>
      <c r="P243" s="2101"/>
      <c r="R243" s="2171"/>
      <c r="S243" s="2171"/>
      <c r="T243" s="2171"/>
      <c r="U243" s="2171"/>
      <c r="V243" s="2171"/>
      <c r="W243" s="2171"/>
      <c r="X243" s="2171"/>
      <c r="Y243" s="2171"/>
    </row>
    <row r="244" spans="1:25" ht="15">
      <c r="A244" s="2170"/>
      <c r="B244" s="2170"/>
      <c r="C244" s="2170"/>
      <c r="D244" s="2170"/>
      <c r="E244" s="2170"/>
      <c r="I244" s="2143"/>
      <c r="J244" s="2143"/>
      <c r="K244" s="2143"/>
      <c r="L244" s="2143"/>
      <c r="M244" s="2143"/>
      <c r="N244" s="2143"/>
      <c r="O244" s="2143"/>
      <c r="P244" s="2101"/>
      <c r="R244" s="2171"/>
      <c r="S244" s="2171"/>
      <c r="T244" s="2171"/>
      <c r="U244" s="2171"/>
      <c r="V244" s="2171"/>
      <c r="W244" s="2171"/>
      <c r="X244" s="2171"/>
      <c r="Y244" s="2171"/>
    </row>
    <row r="245" spans="1:25" ht="15">
      <c r="A245" s="2170"/>
      <c r="B245" s="2170"/>
      <c r="C245" s="2170"/>
      <c r="D245" s="2170"/>
      <c r="E245" s="2170"/>
      <c r="I245" s="2143"/>
      <c r="J245" s="2143"/>
      <c r="K245" s="2143"/>
      <c r="L245" s="2143"/>
      <c r="M245" s="2143"/>
      <c r="N245" s="2143"/>
      <c r="O245" s="2143"/>
      <c r="P245" s="2101"/>
      <c r="R245" s="2171"/>
      <c r="S245" s="2171"/>
      <c r="T245" s="2171"/>
      <c r="U245" s="2171"/>
      <c r="V245" s="2171"/>
      <c r="W245" s="2171"/>
      <c r="X245" s="2171"/>
      <c r="Y245" s="2171"/>
    </row>
    <row r="246" spans="1:25" ht="15">
      <c r="A246" s="2170"/>
      <c r="B246" s="2170"/>
      <c r="C246" s="2170"/>
      <c r="D246" s="2170"/>
      <c r="E246" s="2170"/>
      <c r="I246" s="2143"/>
      <c r="J246" s="2143"/>
      <c r="K246" s="2143"/>
      <c r="L246" s="2143"/>
      <c r="M246" s="2143"/>
      <c r="N246" s="2143"/>
      <c r="O246" s="2143"/>
      <c r="P246" s="2101"/>
      <c r="R246" s="2171"/>
      <c r="S246" s="2171"/>
      <c r="T246" s="2171"/>
      <c r="U246" s="2171"/>
      <c r="V246" s="2171"/>
      <c r="W246" s="2171"/>
      <c r="X246" s="2171"/>
      <c r="Y246" s="2171"/>
    </row>
    <row r="247" spans="1:25" ht="15">
      <c r="A247" s="2170"/>
      <c r="B247" s="2170"/>
      <c r="C247" s="2170"/>
      <c r="D247" s="2170"/>
      <c r="E247" s="2170"/>
      <c r="I247" s="2143"/>
      <c r="J247" s="2143"/>
      <c r="K247" s="2143"/>
      <c r="L247" s="2143"/>
      <c r="M247" s="2143"/>
      <c r="N247" s="2143"/>
      <c r="O247" s="2143"/>
      <c r="P247" s="2101"/>
      <c r="R247" s="2171"/>
      <c r="S247" s="2171"/>
      <c r="T247" s="2171"/>
      <c r="U247" s="2171"/>
      <c r="V247" s="2171"/>
      <c r="W247" s="2171"/>
      <c r="X247" s="2171"/>
      <c r="Y247" s="2171"/>
    </row>
    <row r="248" spans="1:25" ht="15">
      <c r="A248" s="2170"/>
      <c r="B248" s="2170"/>
      <c r="C248" s="2170"/>
      <c r="D248" s="2170"/>
      <c r="E248" s="2170"/>
      <c r="I248" s="2143"/>
      <c r="J248" s="2143"/>
      <c r="K248" s="2143"/>
      <c r="L248" s="2143"/>
      <c r="M248" s="2143"/>
      <c r="N248" s="2143"/>
      <c r="O248" s="2143"/>
      <c r="P248" s="2101"/>
      <c r="R248" s="2171"/>
      <c r="S248" s="2171"/>
      <c r="T248" s="2171"/>
      <c r="U248" s="2171"/>
      <c r="V248" s="2171"/>
      <c r="W248" s="2171"/>
      <c r="X248" s="2171"/>
      <c r="Y248" s="2171"/>
    </row>
    <row r="249" spans="1:25" ht="15">
      <c r="A249" s="2170"/>
      <c r="B249" s="2170"/>
      <c r="C249" s="2170"/>
      <c r="D249" s="2170"/>
      <c r="E249" s="2170"/>
      <c r="I249" s="2143"/>
      <c r="J249" s="2143"/>
      <c r="K249" s="2143"/>
      <c r="L249" s="2143"/>
      <c r="M249" s="2143"/>
      <c r="N249" s="2143"/>
      <c r="O249" s="2143"/>
      <c r="P249" s="2101"/>
      <c r="R249" s="2171"/>
      <c r="S249" s="2171"/>
      <c r="T249" s="2171"/>
      <c r="U249" s="2171"/>
      <c r="V249" s="2171"/>
      <c r="W249" s="2171"/>
      <c r="X249" s="2171"/>
      <c r="Y249" s="2171"/>
    </row>
    <row r="250" spans="1:25" ht="15">
      <c r="A250" s="2170"/>
      <c r="B250" s="2170"/>
      <c r="C250" s="2170"/>
      <c r="D250" s="2170"/>
      <c r="E250" s="2170"/>
      <c r="I250" s="2143"/>
      <c r="J250" s="2143"/>
      <c r="K250" s="2143"/>
      <c r="L250" s="2143"/>
      <c r="M250" s="2143"/>
      <c r="N250" s="2143"/>
      <c r="O250" s="2143"/>
      <c r="P250" s="2101"/>
      <c r="R250" s="2171"/>
      <c r="S250" s="2171"/>
      <c r="T250" s="2171"/>
      <c r="U250" s="2171"/>
      <c r="V250" s="2171"/>
      <c r="W250" s="2171"/>
      <c r="X250" s="2171"/>
      <c r="Y250" s="2171"/>
    </row>
    <row r="251" spans="1:25" ht="15">
      <c r="A251" s="2170"/>
      <c r="B251" s="2170"/>
      <c r="C251" s="2170"/>
      <c r="D251" s="2170"/>
      <c r="E251" s="2170"/>
      <c r="I251" s="2143"/>
      <c r="J251" s="2143"/>
      <c r="K251" s="2143"/>
      <c r="L251" s="2143"/>
      <c r="M251" s="2143"/>
      <c r="N251" s="2143"/>
      <c r="O251" s="2143"/>
      <c r="P251" s="2101"/>
      <c r="R251" s="2171"/>
      <c r="S251" s="2171"/>
      <c r="T251" s="2171"/>
      <c r="U251" s="2171"/>
      <c r="V251" s="2171"/>
      <c r="W251" s="2171"/>
      <c r="X251" s="2171"/>
      <c r="Y251" s="2171"/>
    </row>
    <row r="252" spans="1:25" ht="15">
      <c r="A252" s="2170"/>
      <c r="B252" s="2170"/>
      <c r="C252" s="2170"/>
      <c r="D252" s="2170"/>
      <c r="E252" s="2170"/>
      <c r="I252" s="2143"/>
      <c r="J252" s="2143"/>
      <c r="K252" s="2143"/>
      <c r="L252" s="2143"/>
      <c r="M252" s="2143"/>
      <c r="N252" s="2143"/>
      <c r="O252" s="2143"/>
      <c r="P252" s="2101"/>
      <c r="R252" s="2171"/>
      <c r="S252" s="2171"/>
      <c r="T252" s="2171"/>
      <c r="U252" s="2171"/>
      <c r="V252" s="2171"/>
      <c r="W252" s="2171"/>
      <c r="X252" s="2171"/>
      <c r="Y252" s="2171"/>
    </row>
    <row r="253" spans="1:25" ht="15">
      <c r="A253" s="2170"/>
      <c r="B253" s="2170"/>
      <c r="C253" s="2170"/>
      <c r="D253" s="2170"/>
      <c r="E253" s="2170"/>
      <c r="I253" s="2143"/>
      <c r="J253" s="2143"/>
      <c r="K253" s="2143"/>
      <c r="L253" s="2143"/>
      <c r="M253" s="2143"/>
      <c r="N253" s="2143"/>
      <c r="O253" s="2143"/>
      <c r="P253" s="2101"/>
      <c r="R253" s="2171"/>
      <c r="S253" s="2171"/>
      <c r="T253" s="2171"/>
      <c r="U253" s="2171"/>
      <c r="V253" s="2171"/>
      <c r="W253" s="2171"/>
      <c r="X253" s="2171"/>
      <c r="Y253" s="2171"/>
    </row>
    <row r="254" spans="1:25" ht="15">
      <c r="A254" s="2170"/>
      <c r="B254" s="2170"/>
      <c r="C254" s="2170"/>
      <c r="D254" s="2170"/>
      <c r="E254" s="2170"/>
      <c r="I254" s="2143"/>
      <c r="J254" s="2143"/>
      <c r="K254" s="2143"/>
      <c r="L254" s="2143"/>
      <c r="M254" s="2143"/>
      <c r="N254" s="2143"/>
      <c r="O254" s="2143"/>
      <c r="P254" s="2101"/>
      <c r="R254" s="2171"/>
      <c r="S254" s="2171"/>
      <c r="T254" s="2171"/>
      <c r="U254" s="2171"/>
      <c r="V254" s="2171"/>
      <c r="W254" s="2171"/>
      <c r="X254" s="2171"/>
      <c r="Y254" s="2171"/>
    </row>
    <row r="255" spans="1:25" ht="15">
      <c r="A255" s="2170"/>
      <c r="B255" s="2170"/>
      <c r="C255" s="2170"/>
      <c r="D255" s="2170"/>
      <c r="E255" s="2170"/>
      <c r="I255" s="2143"/>
      <c r="J255" s="2143"/>
      <c r="K255" s="2143"/>
      <c r="L255" s="2143"/>
      <c r="M255" s="2143"/>
      <c r="N255" s="2143"/>
      <c r="O255" s="2143"/>
      <c r="P255" s="2101"/>
      <c r="R255" s="2171"/>
      <c r="S255" s="2171"/>
      <c r="T255" s="2171"/>
      <c r="U255" s="2171"/>
      <c r="V255" s="2171"/>
      <c r="W255" s="2171"/>
      <c r="X255" s="2171"/>
      <c r="Y255" s="2171"/>
    </row>
    <row r="256" spans="1:25" ht="15">
      <c r="A256" s="2170"/>
      <c r="B256" s="2170"/>
      <c r="C256" s="2170"/>
      <c r="D256" s="2170"/>
      <c r="E256" s="2170"/>
      <c r="I256" s="2143"/>
      <c r="J256" s="2143"/>
      <c r="K256" s="2143"/>
      <c r="L256" s="2143"/>
      <c r="M256" s="2143"/>
      <c r="N256" s="2143"/>
      <c r="O256" s="2143"/>
      <c r="P256" s="2101"/>
      <c r="R256" s="2171"/>
      <c r="S256" s="2171"/>
      <c r="T256" s="2171"/>
      <c r="U256" s="2171"/>
      <c r="V256" s="2171"/>
      <c r="W256" s="2171"/>
      <c r="X256" s="2171"/>
      <c r="Y256" s="2171"/>
    </row>
    <row r="257" spans="1:25" ht="15">
      <c r="A257" s="2170"/>
      <c r="B257" s="2170"/>
      <c r="C257" s="2170"/>
      <c r="D257" s="2170"/>
      <c r="E257" s="2170"/>
      <c r="I257" s="2143"/>
      <c r="J257" s="2143"/>
      <c r="K257" s="2143"/>
      <c r="L257" s="2143"/>
      <c r="M257" s="2143"/>
      <c r="N257" s="2143"/>
      <c r="O257" s="2143"/>
      <c r="P257" s="2101"/>
      <c r="R257" s="2171"/>
      <c r="S257" s="2171"/>
      <c r="T257" s="2171"/>
      <c r="U257" s="2171"/>
      <c r="V257" s="2171"/>
      <c r="W257" s="2171"/>
      <c r="X257" s="2171"/>
      <c r="Y257" s="2171"/>
    </row>
    <row r="258" spans="1:25" ht="15">
      <c r="A258" s="2170"/>
      <c r="B258" s="2170"/>
      <c r="C258" s="2170"/>
      <c r="D258" s="2170"/>
      <c r="E258" s="2170"/>
      <c r="I258" s="2143"/>
      <c r="J258" s="2143"/>
      <c r="K258" s="2143"/>
      <c r="L258" s="2143"/>
      <c r="M258" s="2143"/>
      <c r="N258" s="2143"/>
      <c r="O258" s="2143"/>
      <c r="P258" s="2101"/>
      <c r="R258" s="2171"/>
      <c r="S258" s="2171"/>
      <c r="T258" s="2171"/>
      <c r="U258" s="2171"/>
      <c r="V258" s="2171"/>
      <c r="W258" s="2171"/>
      <c r="X258" s="2171"/>
      <c r="Y258" s="2171"/>
    </row>
    <row r="259" spans="1:25" ht="15">
      <c r="A259" s="2170"/>
      <c r="B259" s="2170"/>
      <c r="C259" s="2170"/>
      <c r="D259" s="2170"/>
      <c r="E259" s="2170"/>
      <c r="I259" s="2143"/>
      <c r="J259" s="2143"/>
      <c r="K259" s="2143"/>
      <c r="L259" s="2143"/>
      <c r="M259" s="2143"/>
      <c r="N259" s="2143"/>
      <c r="O259" s="2143"/>
      <c r="P259" s="2101"/>
      <c r="R259" s="2171"/>
      <c r="S259" s="2171"/>
      <c r="T259" s="2171"/>
      <c r="U259" s="2171"/>
      <c r="V259" s="2171"/>
      <c r="W259" s="2171"/>
      <c r="X259" s="2171"/>
      <c r="Y259" s="2171"/>
    </row>
    <row r="260" spans="1:25" ht="15">
      <c r="A260" s="2170"/>
      <c r="B260" s="2170"/>
      <c r="C260" s="2170"/>
      <c r="D260" s="2170"/>
      <c r="E260" s="2170"/>
      <c r="I260" s="2143"/>
      <c r="J260" s="2143"/>
      <c r="K260" s="2143"/>
      <c r="L260" s="2143"/>
      <c r="M260" s="2143"/>
      <c r="N260" s="2143"/>
      <c r="O260" s="2143"/>
      <c r="P260" s="2101"/>
      <c r="R260" s="2171"/>
      <c r="S260" s="2171"/>
      <c r="T260" s="2171"/>
      <c r="U260" s="2171"/>
      <c r="V260" s="2171"/>
      <c r="W260" s="2171"/>
      <c r="X260" s="2171"/>
      <c r="Y260" s="2171"/>
    </row>
    <row r="261" spans="1:25" ht="15">
      <c r="A261" s="2170"/>
      <c r="B261" s="2170"/>
      <c r="C261" s="2170"/>
      <c r="D261" s="2170"/>
      <c r="E261" s="2170"/>
      <c r="I261" s="2143"/>
      <c r="J261" s="2143"/>
      <c r="K261" s="2143"/>
      <c r="L261" s="2143"/>
      <c r="M261" s="2143"/>
      <c r="N261" s="2143"/>
      <c r="O261" s="2143"/>
      <c r="P261" s="2101"/>
      <c r="R261" s="2171"/>
      <c r="S261" s="2171"/>
      <c r="T261" s="2171"/>
      <c r="U261" s="2171"/>
      <c r="V261" s="2171"/>
      <c r="W261" s="2171"/>
      <c r="X261" s="2171"/>
      <c r="Y261" s="2171"/>
    </row>
    <row r="262" spans="1:25" ht="15">
      <c r="A262" s="2170"/>
      <c r="B262" s="2170"/>
      <c r="C262" s="2170"/>
      <c r="D262" s="2170"/>
      <c r="E262" s="2170"/>
      <c r="I262" s="2143"/>
      <c r="J262" s="2143"/>
      <c r="K262" s="2143"/>
      <c r="L262" s="2143"/>
      <c r="M262" s="2143"/>
      <c r="N262" s="2143"/>
      <c r="O262" s="2143"/>
      <c r="P262" s="2101"/>
      <c r="R262" s="2171"/>
      <c r="S262" s="2171"/>
      <c r="T262" s="2171"/>
      <c r="U262" s="2171"/>
      <c r="V262" s="2171"/>
      <c r="W262" s="2171"/>
      <c r="X262" s="2171"/>
      <c r="Y262" s="2171"/>
    </row>
    <row r="263" spans="1:25" ht="15">
      <c r="A263" s="2170"/>
      <c r="B263" s="2170"/>
      <c r="C263" s="2170"/>
      <c r="D263" s="2170"/>
      <c r="E263" s="2170"/>
      <c r="I263" s="2143"/>
      <c r="J263" s="2143"/>
      <c r="K263" s="2143"/>
      <c r="L263" s="2143"/>
      <c r="M263" s="2143"/>
      <c r="N263" s="2143"/>
      <c r="O263" s="2143"/>
      <c r="P263" s="2101"/>
      <c r="R263" s="2171"/>
      <c r="S263" s="2171"/>
      <c r="T263" s="2171"/>
      <c r="U263" s="2171"/>
      <c r="V263" s="2171"/>
      <c r="W263" s="2171"/>
      <c r="X263" s="2171"/>
      <c r="Y263" s="2171"/>
    </row>
    <row r="264" spans="1:25" ht="15">
      <c r="A264" s="2170"/>
      <c r="B264" s="2170"/>
      <c r="C264" s="2170"/>
      <c r="D264" s="2170"/>
      <c r="E264" s="2170"/>
      <c r="I264" s="2143"/>
      <c r="J264" s="2143"/>
      <c r="K264" s="2143"/>
      <c r="L264" s="2143"/>
      <c r="M264" s="2143"/>
      <c r="N264" s="2143"/>
      <c r="O264" s="2143"/>
      <c r="P264" s="2101"/>
      <c r="R264" s="2171"/>
      <c r="S264" s="2171"/>
      <c r="T264" s="2171"/>
      <c r="U264" s="2171"/>
      <c r="V264" s="2171"/>
      <c r="W264" s="2171"/>
      <c r="X264" s="2171"/>
      <c r="Y264" s="2171"/>
    </row>
    <row r="265" spans="1:25" ht="15">
      <c r="A265" s="2170"/>
      <c r="B265" s="2170"/>
      <c r="C265" s="2170"/>
      <c r="D265" s="2170"/>
      <c r="E265" s="2170"/>
      <c r="I265" s="2143"/>
      <c r="J265" s="2143"/>
      <c r="K265" s="2143"/>
      <c r="L265" s="2143"/>
      <c r="M265" s="2143"/>
      <c r="N265" s="2143"/>
      <c r="O265" s="2143"/>
      <c r="P265" s="2101"/>
      <c r="R265" s="2171"/>
      <c r="S265" s="2171"/>
      <c r="T265" s="2171"/>
      <c r="U265" s="2171"/>
      <c r="V265" s="2171"/>
      <c r="W265" s="2171"/>
      <c r="X265" s="2171"/>
      <c r="Y265" s="2171"/>
    </row>
    <row r="266" spans="1:25" ht="15">
      <c r="A266" s="2170"/>
      <c r="B266" s="2170"/>
      <c r="C266" s="2170"/>
      <c r="D266" s="2170"/>
      <c r="E266" s="2170"/>
      <c r="I266" s="2143"/>
      <c r="J266" s="2143"/>
      <c r="K266" s="2143"/>
      <c r="L266" s="2143"/>
      <c r="M266" s="2143"/>
      <c r="N266" s="2143"/>
      <c r="O266" s="2143"/>
      <c r="P266" s="2101"/>
      <c r="R266" s="2171"/>
      <c r="S266" s="2171"/>
      <c r="T266" s="2171"/>
      <c r="U266" s="2171"/>
      <c r="V266" s="2171"/>
      <c r="W266" s="2171"/>
      <c r="X266" s="2171"/>
      <c r="Y266" s="2171"/>
    </row>
    <row r="267" spans="1:25" ht="15">
      <c r="A267" s="2170"/>
      <c r="B267" s="2170"/>
      <c r="C267" s="2170"/>
      <c r="D267" s="2170"/>
      <c r="E267" s="2170"/>
      <c r="I267" s="2143"/>
      <c r="J267" s="2143"/>
      <c r="K267" s="2143"/>
      <c r="L267" s="2143"/>
      <c r="M267" s="2143"/>
      <c r="N267" s="2143"/>
      <c r="O267" s="2143"/>
      <c r="P267" s="2101"/>
      <c r="R267" s="2171"/>
      <c r="S267" s="2171"/>
      <c r="T267" s="2171"/>
      <c r="U267" s="2171"/>
      <c r="V267" s="2171"/>
      <c r="W267" s="2171"/>
      <c r="X267" s="2171"/>
      <c r="Y267" s="2171"/>
    </row>
    <row r="268" spans="1:25" ht="15">
      <c r="A268" s="2170"/>
      <c r="B268" s="2170"/>
      <c r="C268" s="2170"/>
      <c r="D268" s="2170"/>
      <c r="E268" s="2170"/>
      <c r="I268" s="2143"/>
      <c r="J268" s="2143"/>
      <c r="K268" s="2143"/>
      <c r="L268" s="2143"/>
      <c r="M268" s="2143"/>
      <c r="N268" s="2143"/>
      <c r="O268" s="2143"/>
      <c r="P268" s="2101"/>
      <c r="R268" s="2171"/>
      <c r="S268" s="2171"/>
      <c r="T268" s="2171"/>
      <c r="U268" s="2171"/>
      <c r="V268" s="2171"/>
      <c r="W268" s="2171"/>
      <c r="X268" s="2171"/>
      <c r="Y268" s="2171"/>
    </row>
    <row r="269" spans="1:25" ht="15">
      <c r="A269" s="2170"/>
      <c r="B269" s="2170"/>
      <c r="C269" s="2170"/>
      <c r="D269" s="2170"/>
      <c r="E269" s="2170"/>
      <c r="I269" s="2143"/>
      <c r="J269" s="2143"/>
      <c r="K269" s="2143"/>
      <c r="L269" s="2143"/>
      <c r="M269" s="2143"/>
      <c r="N269" s="2143"/>
      <c r="O269" s="2143"/>
      <c r="P269" s="2101"/>
      <c r="R269" s="2171"/>
      <c r="S269" s="2171"/>
      <c r="T269" s="2171"/>
      <c r="U269" s="2171"/>
      <c r="V269" s="2171"/>
      <c r="W269" s="2171"/>
      <c r="X269" s="2171"/>
      <c r="Y269" s="2171"/>
    </row>
    <row r="270" spans="1:25" ht="15">
      <c r="A270" s="2170"/>
      <c r="B270" s="2170"/>
      <c r="C270" s="2170"/>
      <c r="D270" s="2170"/>
      <c r="E270" s="2170"/>
      <c r="I270" s="2143"/>
      <c r="J270" s="2143"/>
      <c r="K270" s="2143"/>
      <c r="L270" s="2143"/>
      <c r="M270" s="2143"/>
      <c r="N270" s="2143"/>
      <c r="O270" s="2143"/>
      <c r="P270" s="2101"/>
      <c r="R270" s="2171"/>
      <c r="S270" s="2171"/>
      <c r="T270" s="2171"/>
      <c r="U270" s="2171"/>
      <c r="V270" s="2171"/>
      <c r="W270" s="2171"/>
      <c r="X270" s="2171"/>
      <c r="Y270" s="2171"/>
    </row>
    <row r="271" spans="1:25" ht="15">
      <c r="A271" s="2170"/>
      <c r="B271" s="2170"/>
      <c r="C271" s="2170"/>
      <c r="D271" s="2170"/>
      <c r="E271" s="2170"/>
      <c r="I271" s="2143"/>
      <c r="J271" s="2143"/>
      <c r="K271" s="2143"/>
      <c r="L271" s="2143"/>
      <c r="M271" s="2143"/>
      <c r="N271" s="2143"/>
      <c r="O271" s="2143"/>
      <c r="P271" s="2101"/>
      <c r="R271" s="2171"/>
      <c r="S271" s="2171"/>
      <c r="T271" s="2171"/>
      <c r="U271" s="2171"/>
      <c r="V271" s="2171"/>
      <c r="W271" s="2171"/>
      <c r="X271" s="2171"/>
      <c r="Y271" s="2171"/>
    </row>
    <row r="272" spans="1:25" ht="15">
      <c r="A272" s="2170"/>
      <c r="B272" s="2170"/>
      <c r="C272" s="2170"/>
      <c r="D272" s="2170"/>
      <c r="E272" s="2170"/>
      <c r="I272" s="2143"/>
      <c r="J272" s="2143"/>
      <c r="K272" s="2143"/>
      <c r="L272" s="2143"/>
      <c r="M272" s="2143"/>
      <c r="N272" s="2143"/>
      <c r="O272" s="2143"/>
      <c r="P272" s="2101"/>
      <c r="R272" s="2171"/>
      <c r="S272" s="2171"/>
      <c r="T272" s="2171"/>
      <c r="U272" s="2171"/>
      <c r="V272" s="2171"/>
      <c r="W272" s="2171"/>
      <c r="X272" s="2171"/>
      <c r="Y272" s="2171"/>
    </row>
    <row r="273" spans="1:25" ht="15">
      <c r="A273" s="2170"/>
      <c r="B273" s="2170"/>
      <c r="C273" s="2170"/>
      <c r="D273" s="2170"/>
      <c r="E273" s="2170"/>
      <c r="I273" s="2143"/>
      <c r="J273" s="2143"/>
      <c r="K273" s="2143"/>
      <c r="L273" s="2143"/>
      <c r="M273" s="2143"/>
      <c r="N273" s="2143"/>
      <c r="O273" s="2143"/>
      <c r="P273" s="2101"/>
      <c r="R273" s="2171"/>
      <c r="S273" s="2171"/>
      <c r="T273" s="2171"/>
      <c r="U273" s="2171"/>
      <c r="V273" s="2171"/>
      <c r="W273" s="2171"/>
      <c r="X273" s="2171"/>
      <c r="Y273" s="2171"/>
    </row>
    <row r="274" spans="1:25" ht="15">
      <c r="A274" s="2170"/>
      <c r="B274" s="2170"/>
      <c r="C274" s="2170"/>
      <c r="D274" s="2170"/>
      <c r="E274" s="2170"/>
      <c r="I274" s="2143"/>
      <c r="J274" s="2143"/>
      <c r="K274" s="2143"/>
      <c r="L274" s="2143"/>
      <c r="M274" s="2143"/>
      <c r="N274" s="2143"/>
      <c r="O274" s="2143"/>
      <c r="P274" s="2101"/>
      <c r="R274" s="2171"/>
      <c r="S274" s="2171"/>
      <c r="T274" s="2171"/>
      <c r="U274" s="2171"/>
      <c r="V274" s="2171"/>
      <c r="W274" s="2171"/>
      <c r="X274" s="2171"/>
      <c r="Y274" s="2171"/>
    </row>
    <row r="275" spans="1:25" ht="15">
      <c r="A275" s="2170"/>
      <c r="B275" s="2170"/>
      <c r="C275" s="2170"/>
      <c r="D275" s="2170"/>
      <c r="E275" s="2170"/>
      <c r="I275" s="2143"/>
      <c r="J275" s="2143"/>
      <c r="K275" s="2143"/>
      <c r="L275" s="2143"/>
      <c r="M275" s="2143"/>
      <c r="N275" s="2143"/>
      <c r="O275" s="2143"/>
      <c r="P275" s="2101"/>
      <c r="R275" s="2171"/>
      <c r="S275" s="2171"/>
      <c r="T275" s="2171"/>
      <c r="U275" s="2171"/>
      <c r="V275" s="2171"/>
      <c r="W275" s="2171"/>
      <c r="X275" s="2171"/>
      <c r="Y275" s="2171"/>
    </row>
    <row r="276" spans="1:25" ht="15">
      <c r="A276" s="2170"/>
      <c r="B276" s="2170"/>
      <c r="C276" s="2170"/>
      <c r="D276" s="2170"/>
      <c r="E276" s="2170"/>
      <c r="I276" s="2143"/>
      <c r="J276" s="2143"/>
      <c r="K276" s="2143"/>
      <c r="L276" s="2143"/>
      <c r="M276" s="2143"/>
      <c r="N276" s="2143"/>
      <c r="O276" s="2143"/>
      <c r="P276" s="2101"/>
      <c r="R276" s="2171"/>
      <c r="S276" s="2171"/>
      <c r="T276" s="2171"/>
      <c r="U276" s="2171"/>
      <c r="V276" s="2171"/>
      <c r="W276" s="2171"/>
      <c r="X276" s="2171"/>
      <c r="Y276" s="2171"/>
    </row>
    <row r="277" spans="1:25" ht="15">
      <c r="A277" s="2170"/>
      <c r="B277" s="2170"/>
      <c r="C277" s="2170"/>
      <c r="D277" s="2170"/>
      <c r="E277" s="2170"/>
      <c r="I277" s="2143"/>
      <c r="J277" s="2143"/>
      <c r="K277" s="2143"/>
      <c r="L277" s="2143"/>
      <c r="M277" s="2143"/>
      <c r="N277" s="2143"/>
      <c r="O277" s="2143"/>
      <c r="P277" s="2101"/>
      <c r="R277" s="2171"/>
      <c r="S277" s="2171"/>
      <c r="T277" s="2171"/>
      <c r="U277" s="2171"/>
      <c r="V277" s="2171"/>
      <c r="W277" s="2171"/>
      <c r="X277" s="2171"/>
      <c r="Y277" s="2171"/>
    </row>
    <row r="278" spans="1:25" ht="15">
      <c r="A278" s="2170"/>
      <c r="B278" s="2170"/>
      <c r="C278" s="2170"/>
      <c r="D278" s="2170"/>
      <c r="E278" s="2170"/>
      <c r="I278" s="2143"/>
      <c r="J278" s="2143"/>
      <c r="K278" s="2143"/>
      <c r="L278" s="2143"/>
      <c r="M278" s="2143"/>
      <c r="N278" s="2143"/>
      <c r="O278" s="2143"/>
      <c r="P278" s="2101"/>
      <c r="R278" s="2171"/>
      <c r="S278" s="2171"/>
      <c r="T278" s="2171"/>
      <c r="U278" s="2171"/>
      <c r="V278" s="2171"/>
      <c r="W278" s="2171"/>
      <c r="X278" s="2171"/>
      <c r="Y278" s="2171"/>
    </row>
    <row r="279" spans="1:25" ht="15">
      <c r="A279" s="2170"/>
      <c r="B279" s="2170"/>
      <c r="C279" s="2170"/>
      <c r="D279" s="2170"/>
      <c r="E279" s="2170"/>
      <c r="I279" s="2143"/>
      <c r="J279" s="2143"/>
      <c r="K279" s="2143"/>
      <c r="L279" s="2143"/>
      <c r="M279" s="2143"/>
      <c r="N279" s="2143"/>
      <c r="O279" s="2143"/>
      <c r="P279" s="2101"/>
      <c r="R279" s="2171"/>
      <c r="S279" s="2171"/>
      <c r="T279" s="2171"/>
      <c r="U279" s="2171"/>
      <c r="V279" s="2171"/>
      <c r="W279" s="2171"/>
      <c r="X279" s="2171"/>
      <c r="Y279" s="2171"/>
    </row>
    <row r="280" spans="1:25" ht="15">
      <c r="A280" s="2170"/>
      <c r="B280" s="2170"/>
      <c r="C280" s="2170"/>
      <c r="D280" s="2170"/>
      <c r="E280" s="2170"/>
      <c r="I280" s="2143"/>
      <c r="J280" s="2143"/>
      <c r="K280" s="2143"/>
      <c r="L280" s="2143"/>
      <c r="M280" s="2143"/>
      <c r="N280" s="2143"/>
      <c r="O280" s="2143"/>
      <c r="P280" s="2101"/>
      <c r="R280" s="2171"/>
      <c r="S280" s="2171"/>
      <c r="T280" s="2171"/>
      <c r="U280" s="2171"/>
      <c r="V280" s="2171"/>
      <c r="W280" s="2171"/>
      <c r="X280" s="2171"/>
      <c r="Y280" s="2171"/>
    </row>
    <row r="281" spans="1:25" ht="15">
      <c r="A281" s="2170"/>
      <c r="B281" s="2170"/>
      <c r="C281" s="2170"/>
      <c r="D281" s="2170"/>
      <c r="E281" s="2170"/>
      <c r="I281" s="2143"/>
      <c r="J281" s="2143"/>
      <c r="K281" s="2143"/>
      <c r="L281" s="2143"/>
      <c r="M281" s="2143"/>
      <c r="N281" s="2143"/>
      <c r="O281" s="2143"/>
      <c r="P281" s="2101"/>
      <c r="R281" s="2171"/>
      <c r="S281" s="2171"/>
      <c r="T281" s="2171"/>
      <c r="U281" s="2171"/>
      <c r="V281" s="2171"/>
      <c r="W281" s="2171"/>
      <c r="X281" s="2171"/>
      <c r="Y281" s="2171"/>
    </row>
    <row r="282" spans="1:25" ht="15">
      <c r="A282" s="2170"/>
      <c r="B282" s="2170"/>
      <c r="C282" s="2170"/>
      <c r="D282" s="2170"/>
      <c r="E282" s="2170"/>
      <c r="I282" s="2143"/>
      <c r="J282" s="2143"/>
      <c r="K282" s="2143"/>
      <c r="L282" s="2143"/>
      <c r="M282" s="2143"/>
      <c r="N282" s="2143"/>
      <c r="O282" s="2143"/>
      <c r="P282" s="2101"/>
      <c r="R282" s="2171"/>
      <c r="S282" s="2171"/>
      <c r="T282" s="2171"/>
      <c r="U282" s="2171"/>
      <c r="V282" s="2171"/>
      <c r="W282" s="2171"/>
      <c r="X282" s="2171"/>
      <c r="Y282" s="2171"/>
    </row>
    <row r="283" spans="1:25" ht="15">
      <c r="A283" s="2170"/>
      <c r="B283" s="2170"/>
      <c r="C283" s="2170"/>
      <c r="D283" s="2170"/>
      <c r="E283" s="2170"/>
      <c r="I283" s="2143"/>
      <c r="J283" s="2143"/>
      <c r="K283" s="2143"/>
      <c r="L283" s="2143"/>
      <c r="M283" s="2143"/>
      <c r="N283" s="2143"/>
      <c r="O283" s="2143"/>
      <c r="P283" s="2101"/>
      <c r="R283" s="2171"/>
      <c r="S283" s="2171"/>
      <c r="T283" s="2171"/>
      <c r="U283" s="2171"/>
      <c r="V283" s="2171"/>
      <c r="W283" s="2171"/>
      <c r="X283" s="2171"/>
      <c r="Y283" s="2171"/>
    </row>
    <row r="284" spans="1:25" ht="15">
      <c r="A284" s="2170"/>
      <c r="B284" s="2170"/>
      <c r="C284" s="2170"/>
      <c r="D284" s="2170"/>
      <c r="E284" s="2170"/>
      <c r="I284" s="2143"/>
      <c r="J284" s="2143"/>
      <c r="K284" s="2143"/>
      <c r="L284" s="2143"/>
      <c r="M284" s="2143"/>
      <c r="N284" s="2143"/>
      <c r="O284" s="2143"/>
      <c r="P284" s="2101"/>
      <c r="R284" s="2171"/>
      <c r="S284" s="2171"/>
      <c r="T284" s="2171"/>
      <c r="U284" s="2171"/>
      <c r="V284" s="2171"/>
      <c r="W284" s="2171"/>
      <c r="X284" s="2171"/>
      <c r="Y284" s="2171"/>
    </row>
    <row r="285" spans="1:25" ht="15">
      <c r="A285" s="2170"/>
      <c r="B285" s="2170"/>
      <c r="C285" s="2170"/>
      <c r="D285" s="2170"/>
      <c r="E285" s="2170"/>
      <c r="I285" s="2143"/>
      <c r="J285" s="2143"/>
      <c r="K285" s="2143"/>
      <c r="L285" s="2143"/>
      <c r="M285" s="2143"/>
      <c r="N285" s="2143"/>
      <c r="O285" s="2143"/>
      <c r="P285" s="2101"/>
      <c r="R285" s="2171"/>
      <c r="S285" s="2171"/>
      <c r="T285" s="2171"/>
      <c r="U285" s="2171"/>
      <c r="V285" s="2171"/>
      <c r="W285" s="2171"/>
      <c r="X285" s="2171"/>
      <c r="Y285" s="2171"/>
    </row>
    <row r="286" spans="1:25" ht="15">
      <c r="A286" s="2170"/>
      <c r="B286" s="2170"/>
      <c r="C286" s="2170"/>
      <c r="D286" s="2170"/>
      <c r="E286" s="2170"/>
      <c r="I286" s="2143"/>
      <c r="J286" s="2143"/>
      <c r="K286" s="2143"/>
      <c r="L286" s="2143"/>
      <c r="M286" s="2143"/>
      <c r="N286" s="2143"/>
      <c r="O286" s="2143"/>
      <c r="P286" s="2101"/>
      <c r="R286" s="2171"/>
      <c r="S286" s="2171"/>
      <c r="T286" s="2171"/>
      <c r="U286" s="2171"/>
      <c r="V286" s="2171"/>
      <c r="W286" s="2171"/>
      <c r="X286" s="2171"/>
      <c r="Y286" s="2171"/>
    </row>
    <row r="287" spans="1:25" ht="15">
      <c r="A287" s="2170"/>
      <c r="B287" s="2170"/>
      <c r="C287" s="2170"/>
      <c r="D287" s="2170"/>
      <c r="E287" s="2170"/>
      <c r="I287" s="2143"/>
      <c r="J287" s="2143"/>
      <c r="K287" s="2143"/>
      <c r="L287" s="2143"/>
      <c r="M287" s="2143"/>
      <c r="N287" s="2143"/>
      <c r="O287" s="2143"/>
      <c r="P287" s="2146"/>
      <c r="R287" s="2171"/>
      <c r="S287" s="2171"/>
      <c r="T287" s="2171"/>
      <c r="U287" s="2171"/>
      <c r="V287" s="2171"/>
      <c r="W287" s="2171"/>
      <c r="X287" s="2171"/>
      <c r="Y287" s="2171"/>
    </row>
    <row r="288" spans="1:25" ht="15">
      <c r="A288" s="2170"/>
      <c r="B288" s="2170"/>
      <c r="C288" s="2170"/>
      <c r="D288" s="2170"/>
      <c r="E288" s="2170"/>
      <c r="I288" s="2143"/>
      <c r="J288" s="2143"/>
      <c r="K288" s="2143"/>
      <c r="L288" s="2143"/>
      <c r="M288" s="2143"/>
      <c r="N288" s="2143"/>
      <c r="O288" s="2143"/>
      <c r="P288" s="2146"/>
      <c r="R288" s="2171"/>
      <c r="S288" s="2171"/>
      <c r="T288" s="2171"/>
      <c r="U288" s="2171"/>
      <c r="V288" s="2171"/>
      <c r="W288" s="2171"/>
      <c r="X288" s="2171"/>
      <c r="Y288" s="2171"/>
    </row>
    <row r="289" spans="1:25" ht="15">
      <c r="A289" s="2170"/>
      <c r="B289" s="2170"/>
      <c r="C289" s="2170"/>
      <c r="D289" s="2170"/>
      <c r="E289" s="2170"/>
      <c r="I289" s="2143"/>
      <c r="J289" s="2143"/>
      <c r="K289" s="2143"/>
      <c r="L289" s="2143"/>
      <c r="M289" s="2143"/>
      <c r="N289" s="2143"/>
      <c r="O289" s="2143"/>
      <c r="P289" s="2146"/>
      <c r="R289" s="2171"/>
      <c r="S289" s="2171"/>
      <c r="T289" s="2171"/>
      <c r="U289" s="2171"/>
      <c r="V289" s="2171"/>
      <c r="W289" s="2171"/>
      <c r="X289" s="2171"/>
      <c r="Y289" s="2171"/>
    </row>
    <row r="290" spans="1:25" ht="15">
      <c r="A290" s="2170"/>
      <c r="B290" s="2170"/>
      <c r="C290" s="2170"/>
      <c r="D290" s="2170"/>
      <c r="E290" s="2170"/>
      <c r="I290" s="2143"/>
      <c r="J290" s="2143"/>
      <c r="K290" s="2143"/>
      <c r="L290" s="2143"/>
      <c r="M290" s="2143"/>
      <c r="N290" s="2143"/>
      <c r="O290" s="2143"/>
      <c r="P290" s="2146"/>
      <c r="R290" s="2171"/>
      <c r="S290" s="2171"/>
      <c r="T290" s="2171"/>
      <c r="U290" s="2171"/>
      <c r="V290" s="2171"/>
      <c r="W290" s="2171"/>
      <c r="X290" s="2171"/>
      <c r="Y290" s="2171"/>
    </row>
    <row r="291" spans="1:25" ht="15">
      <c r="A291" s="2170"/>
      <c r="B291" s="2170"/>
      <c r="C291" s="2170"/>
      <c r="D291" s="2170"/>
      <c r="E291" s="2170"/>
      <c r="I291" s="2143"/>
      <c r="J291" s="2143"/>
      <c r="K291" s="2143"/>
      <c r="L291" s="2143"/>
      <c r="M291" s="2143"/>
      <c r="N291" s="2143"/>
      <c r="O291" s="2143"/>
      <c r="P291" s="2146"/>
      <c r="R291" s="2171"/>
      <c r="S291" s="2171"/>
      <c r="T291" s="2171"/>
      <c r="U291" s="2171"/>
      <c r="V291" s="2171"/>
      <c r="W291" s="2171"/>
      <c r="X291" s="2171"/>
      <c r="Y291" s="2171"/>
    </row>
    <row r="292" spans="1:25" ht="15">
      <c r="A292" s="2170"/>
      <c r="B292" s="2170"/>
      <c r="C292" s="2170"/>
      <c r="D292" s="2170"/>
      <c r="E292" s="2170"/>
      <c r="I292" s="2143"/>
      <c r="J292" s="2143"/>
      <c r="K292" s="2143"/>
      <c r="L292" s="2143"/>
      <c r="M292" s="2143"/>
      <c r="N292" s="2143"/>
      <c r="O292" s="2143"/>
      <c r="P292" s="2146"/>
      <c r="R292" s="2171"/>
      <c r="S292" s="2171"/>
      <c r="T292" s="2171"/>
      <c r="U292" s="2171"/>
      <c r="V292" s="2171"/>
      <c r="W292" s="2171"/>
      <c r="X292" s="2171"/>
      <c r="Y292" s="2171"/>
    </row>
    <row r="293" spans="1:25" ht="15">
      <c r="A293" s="2170"/>
      <c r="B293" s="2170"/>
      <c r="C293" s="2170"/>
      <c r="D293" s="2170"/>
      <c r="E293" s="2170"/>
      <c r="I293" s="2143"/>
      <c r="J293" s="2143"/>
      <c r="K293" s="2143"/>
      <c r="L293" s="2143"/>
      <c r="M293" s="2143"/>
      <c r="N293" s="2143"/>
      <c r="O293" s="2143"/>
      <c r="P293" s="2146"/>
      <c r="R293" s="2171"/>
      <c r="S293" s="2171"/>
      <c r="T293" s="2171"/>
      <c r="U293" s="2171"/>
      <c r="V293" s="2171"/>
      <c r="W293" s="2171"/>
      <c r="X293" s="2171"/>
      <c r="Y293" s="2171"/>
    </row>
    <row r="294" spans="1:25" ht="15">
      <c r="A294" s="2170"/>
      <c r="B294" s="2170"/>
      <c r="C294" s="2170"/>
      <c r="D294" s="2170"/>
      <c r="E294" s="2170"/>
      <c r="I294" s="2143"/>
      <c r="J294" s="2143"/>
      <c r="K294" s="2143"/>
      <c r="L294" s="2143"/>
      <c r="M294" s="2143"/>
      <c r="N294" s="2143"/>
      <c r="O294" s="2143"/>
      <c r="P294" s="2146"/>
      <c r="R294" s="2171"/>
      <c r="S294" s="2171"/>
      <c r="T294" s="2171"/>
      <c r="U294" s="2171"/>
      <c r="V294" s="2171"/>
      <c r="W294" s="2171"/>
      <c r="X294" s="2171"/>
      <c r="Y294" s="2171"/>
    </row>
    <row r="295" spans="1:25" ht="15">
      <c r="A295" s="2170"/>
      <c r="B295" s="2170"/>
      <c r="C295" s="2170"/>
      <c r="D295" s="2170"/>
      <c r="E295" s="2170"/>
      <c r="I295" s="2143"/>
      <c r="J295" s="2143"/>
      <c r="K295" s="2143"/>
      <c r="L295" s="2143"/>
      <c r="M295" s="2143"/>
      <c r="N295" s="2143"/>
      <c r="O295" s="2143"/>
      <c r="P295" s="2146"/>
      <c r="R295" s="2171"/>
      <c r="S295" s="2171"/>
      <c r="T295" s="2171"/>
      <c r="U295" s="2171"/>
      <c r="V295" s="2171"/>
      <c r="W295" s="2171"/>
      <c r="X295" s="2171"/>
      <c r="Y295" s="2171"/>
    </row>
    <row r="296" spans="1:25" ht="15">
      <c r="A296" s="2170"/>
      <c r="B296" s="2170"/>
      <c r="C296" s="2170"/>
      <c r="D296" s="2170"/>
      <c r="E296" s="2170"/>
      <c r="I296" s="2143"/>
      <c r="J296" s="2143"/>
      <c r="K296" s="2143"/>
      <c r="L296" s="2143"/>
      <c r="M296" s="2143"/>
      <c r="N296" s="2143"/>
      <c r="O296" s="2143"/>
      <c r="P296" s="2146"/>
      <c r="R296" s="2171"/>
      <c r="S296" s="2171"/>
      <c r="T296" s="2171"/>
      <c r="U296" s="2171"/>
      <c r="V296" s="2171"/>
      <c r="W296" s="2171"/>
      <c r="X296" s="2171"/>
      <c r="Y296" s="2171"/>
    </row>
    <row r="297" spans="1:25" ht="15">
      <c r="A297" s="2170"/>
      <c r="B297" s="2170"/>
      <c r="C297" s="2170"/>
      <c r="D297" s="2170"/>
      <c r="E297" s="2170"/>
      <c r="I297" s="2143"/>
      <c r="J297" s="2143"/>
      <c r="K297" s="2143"/>
      <c r="L297" s="2143"/>
      <c r="M297" s="2143"/>
      <c r="N297" s="2143"/>
      <c r="O297" s="2143"/>
      <c r="P297" s="2146"/>
      <c r="R297" s="2171"/>
      <c r="S297" s="2171"/>
      <c r="T297" s="2171"/>
      <c r="U297" s="2171"/>
      <c r="V297" s="2171"/>
      <c r="W297" s="2171"/>
      <c r="X297" s="2171"/>
      <c r="Y297" s="2171"/>
    </row>
    <row r="298" spans="1:25" ht="15">
      <c r="A298" s="2170"/>
      <c r="B298" s="2170"/>
      <c r="C298" s="2170"/>
      <c r="D298" s="2170"/>
      <c r="E298" s="2170"/>
      <c r="I298" s="2143"/>
      <c r="J298" s="2143"/>
      <c r="K298" s="2143"/>
      <c r="L298" s="2143"/>
      <c r="M298" s="2143"/>
      <c r="N298" s="2143"/>
      <c r="O298" s="2143"/>
      <c r="P298" s="2146"/>
      <c r="R298" s="2171"/>
      <c r="S298" s="2171"/>
      <c r="T298" s="2171"/>
      <c r="U298" s="2171"/>
      <c r="V298" s="2171"/>
      <c r="W298" s="2171"/>
      <c r="X298" s="2171"/>
      <c r="Y298" s="2171"/>
    </row>
    <row r="299" spans="1:25" ht="15">
      <c r="A299" s="2170"/>
      <c r="B299" s="2170"/>
      <c r="C299" s="2170"/>
      <c r="D299" s="2170"/>
      <c r="E299" s="2170"/>
      <c r="I299" s="2143"/>
      <c r="J299" s="2143"/>
      <c r="K299" s="2143"/>
      <c r="L299" s="2143"/>
      <c r="M299" s="2143"/>
      <c r="N299" s="2143"/>
      <c r="O299" s="2143"/>
      <c r="P299" s="2146"/>
      <c r="R299" s="2171"/>
      <c r="S299" s="2171"/>
      <c r="T299" s="2171"/>
      <c r="U299" s="2171"/>
      <c r="V299" s="2171"/>
      <c r="W299" s="2171"/>
      <c r="X299" s="2171"/>
      <c r="Y299" s="2171"/>
    </row>
    <row r="300" spans="1:25" ht="15">
      <c r="A300" s="2170"/>
      <c r="B300" s="2170"/>
      <c r="C300" s="2170"/>
      <c r="D300" s="2170"/>
      <c r="E300" s="2170"/>
      <c r="I300" s="2143"/>
      <c r="J300" s="2143"/>
      <c r="K300" s="2143"/>
      <c r="L300" s="2143"/>
      <c r="M300" s="2143"/>
      <c r="N300" s="2143"/>
      <c r="O300" s="2143"/>
      <c r="P300" s="2146"/>
      <c r="R300" s="2171"/>
      <c r="S300" s="2171"/>
      <c r="T300" s="2171"/>
      <c r="U300" s="2171"/>
      <c r="V300" s="2171"/>
      <c r="W300" s="2171"/>
      <c r="X300" s="2171"/>
      <c r="Y300" s="2171"/>
    </row>
    <row r="301" spans="1:25" ht="15">
      <c r="A301" s="2170"/>
      <c r="B301" s="2170"/>
      <c r="C301" s="2170"/>
      <c r="D301" s="2170"/>
      <c r="E301" s="2170"/>
      <c r="I301" s="2143"/>
      <c r="J301" s="2143"/>
      <c r="K301" s="2143"/>
      <c r="L301" s="2143"/>
      <c r="M301" s="2143"/>
      <c r="N301" s="2143"/>
      <c r="O301" s="2143"/>
      <c r="P301" s="2173"/>
      <c r="R301" s="2171"/>
      <c r="S301" s="2171"/>
      <c r="T301" s="2171"/>
      <c r="U301" s="2171"/>
      <c r="V301" s="2171"/>
      <c r="W301" s="2171"/>
      <c r="X301" s="2171"/>
      <c r="Y301" s="2171"/>
    </row>
    <row r="302" spans="1:25" ht="15">
      <c r="A302" s="2170"/>
      <c r="B302" s="2170"/>
      <c r="C302" s="2170"/>
      <c r="D302" s="2170"/>
      <c r="E302" s="2170"/>
      <c r="I302" s="2143"/>
      <c r="J302" s="2143"/>
      <c r="K302" s="2143"/>
      <c r="L302" s="2143"/>
      <c r="M302" s="2143"/>
      <c r="N302" s="2143"/>
      <c r="O302" s="2143"/>
      <c r="P302" s="2146"/>
      <c r="R302" s="2171"/>
      <c r="S302" s="2171"/>
      <c r="T302" s="2171"/>
      <c r="U302" s="2171"/>
      <c r="V302" s="2171"/>
      <c r="W302" s="2171"/>
      <c r="X302" s="2171"/>
      <c r="Y302" s="2171"/>
    </row>
    <row r="303" spans="1:25" ht="15">
      <c r="A303" s="2170"/>
      <c r="B303" s="2170"/>
      <c r="C303" s="2170"/>
      <c r="D303" s="2170"/>
      <c r="E303" s="2170"/>
      <c r="I303" s="2143"/>
      <c r="J303" s="2143"/>
      <c r="K303" s="2143"/>
      <c r="L303" s="2143"/>
      <c r="M303" s="2143"/>
      <c r="N303" s="2143"/>
      <c r="O303" s="2143"/>
      <c r="P303" s="2146"/>
      <c r="R303" s="2171"/>
      <c r="S303" s="2171"/>
      <c r="T303" s="2171"/>
      <c r="U303" s="2171"/>
      <c r="V303" s="2171"/>
      <c r="W303" s="2171"/>
      <c r="X303" s="2171"/>
      <c r="Y303" s="2171"/>
    </row>
    <row r="304" spans="1:25" ht="15">
      <c r="A304" s="2170"/>
      <c r="B304" s="2170"/>
      <c r="C304" s="2170"/>
      <c r="D304" s="2170"/>
      <c r="E304" s="2170"/>
      <c r="I304" s="2143"/>
      <c r="J304" s="2143"/>
      <c r="K304" s="2143"/>
      <c r="L304" s="2143"/>
      <c r="M304" s="2143"/>
      <c r="N304" s="2143"/>
      <c r="O304" s="2143"/>
      <c r="P304" s="2146"/>
      <c r="R304" s="2171"/>
      <c r="S304" s="2171"/>
      <c r="T304" s="2171"/>
      <c r="U304" s="2171"/>
      <c r="V304" s="2171"/>
      <c r="W304" s="2171"/>
      <c r="X304" s="2171"/>
      <c r="Y304" s="2171"/>
    </row>
    <row r="305" spans="1:25" ht="15">
      <c r="A305" s="2170"/>
      <c r="B305" s="2170"/>
      <c r="C305" s="2170"/>
      <c r="D305" s="2170"/>
      <c r="E305" s="2170"/>
      <c r="I305" s="2143"/>
      <c r="J305" s="2143"/>
      <c r="K305" s="2143"/>
      <c r="L305" s="2143"/>
      <c r="M305" s="2143"/>
      <c r="N305" s="2143"/>
      <c r="O305" s="2143"/>
      <c r="P305" s="2146"/>
      <c r="R305" s="2171"/>
      <c r="S305" s="2171"/>
      <c r="T305" s="2171"/>
      <c r="U305" s="2171"/>
      <c r="V305" s="2171"/>
      <c r="W305" s="2171"/>
      <c r="X305" s="2171"/>
      <c r="Y305" s="2171"/>
    </row>
    <row r="306" spans="1:25" ht="15">
      <c r="A306" s="2170"/>
      <c r="B306" s="2170"/>
      <c r="C306" s="2170"/>
      <c r="D306" s="2170"/>
      <c r="E306" s="2170"/>
      <c r="I306" s="2143"/>
      <c r="J306" s="2143"/>
      <c r="K306" s="2143"/>
      <c r="L306" s="2143"/>
      <c r="M306" s="2143"/>
      <c r="N306" s="2143"/>
      <c r="O306" s="2143"/>
      <c r="P306" s="2146"/>
      <c r="R306" s="2171"/>
      <c r="S306" s="2171"/>
      <c r="T306" s="2171"/>
      <c r="U306" s="2171"/>
      <c r="V306" s="2171"/>
      <c r="W306" s="2171"/>
      <c r="X306" s="2171"/>
      <c r="Y306" s="2171"/>
    </row>
    <row r="307" spans="1:25" ht="15">
      <c r="A307" s="2170"/>
      <c r="B307" s="2170"/>
      <c r="C307" s="2170"/>
      <c r="D307" s="2170"/>
      <c r="E307" s="2170"/>
      <c r="I307" s="2143"/>
      <c r="J307" s="2143"/>
      <c r="K307" s="2143"/>
      <c r="L307" s="2143"/>
      <c r="M307" s="2143"/>
      <c r="N307" s="2143"/>
      <c r="O307" s="2143"/>
      <c r="P307" s="2146"/>
      <c r="R307" s="2171"/>
      <c r="S307" s="2171"/>
      <c r="T307" s="2171"/>
      <c r="U307" s="2171"/>
      <c r="V307" s="2171"/>
      <c r="W307" s="2171"/>
      <c r="X307" s="2171"/>
      <c r="Y307" s="2171"/>
    </row>
    <row r="308" spans="1:25" ht="15">
      <c r="A308" s="2170"/>
      <c r="B308" s="2170"/>
      <c r="C308" s="2170"/>
      <c r="D308" s="2170"/>
      <c r="E308" s="2170"/>
      <c r="I308" s="2143"/>
      <c r="J308" s="2143"/>
      <c r="K308" s="2143"/>
      <c r="L308" s="2143"/>
      <c r="M308" s="2143"/>
      <c r="N308" s="2143"/>
      <c r="O308" s="2143"/>
      <c r="P308" s="2146"/>
      <c r="R308" s="2171"/>
      <c r="S308" s="2171"/>
      <c r="T308" s="2171"/>
      <c r="U308" s="2171"/>
      <c r="V308" s="2171"/>
      <c r="W308" s="2171"/>
      <c r="X308" s="2171"/>
      <c r="Y308" s="2171"/>
    </row>
    <row r="309" spans="1:25" ht="15">
      <c r="A309" s="2170"/>
      <c r="B309" s="2170"/>
      <c r="C309" s="2170"/>
      <c r="D309" s="2170"/>
      <c r="E309" s="2170"/>
      <c r="I309" s="2143"/>
      <c r="J309" s="2143"/>
      <c r="K309" s="2143"/>
      <c r="L309" s="2143"/>
      <c r="M309" s="2143"/>
      <c r="N309" s="2143"/>
      <c r="O309" s="2143"/>
      <c r="P309" s="2146"/>
      <c r="R309" s="2171"/>
      <c r="S309" s="2171"/>
      <c r="T309" s="2171"/>
      <c r="U309" s="2171"/>
      <c r="V309" s="2171"/>
      <c r="W309" s="2171"/>
      <c r="X309" s="2171"/>
      <c r="Y309" s="2171"/>
    </row>
    <row r="310" spans="1:25" ht="15">
      <c r="A310" s="2170"/>
      <c r="B310" s="2170"/>
      <c r="C310" s="2170"/>
      <c r="D310" s="2170"/>
      <c r="E310" s="2170"/>
      <c r="I310" s="2143"/>
      <c r="J310" s="2143"/>
      <c r="K310" s="2143"/>
      <c r="L310" s="2143"/>
      <c r="M310" s="2143"/>
      <c r="N310" s="2143"/>
      <c r="O310" s="2143"/>
      <c r="P310" s="2173"/>
      <c r="R310" s="2171"/>
      <c r="S310" s="2171"/>
      <c r="T310" s="2171"/>
      <c r="U310" s="2171"/>
      <c r="V310" s="2171"/>
      <c r="W310" s="2171"/>
      <c r="X310" s="2171"/>
      <c r="Y310" s="2171"/>
    </row>
    <row r="311" spans="1:25" ht="15">
      <c r="A311" s="2170"/>
      <c r="B311" s="2170"/>
      <c r="C311" s="2170"/>
      <c r="D311" s="2170"/>
      <c r="E311" s="2170"/>
      <c r="I311" s="2143"/>
      <c r="J311" s="2143"/>
      <c r="K311" s="2143"/>
      <c r="L311" s="2143"/>
      <c r="M311" s="2143"/>
      <c r="N311" s="2143"/>
      <c r="O311" s="2143"/>
      <c r="P311" s="2146"/>
      <c r="R311" s="2171"/>
      <c r="S311" s="2171"/>
      <c r="T311" s="2171"/>
      <c r="U311" s="2171"/>
      <c r="V311" s="2171"/>
      <c r="W311" s="2171"/>
      <c r="X311" s="2171"/>
      <c r="Y311" s="2171"/>
    </row>
    <row r="312" spans="1:25" ht="15">
      <c r="A312" s="2170"/>
      <c r="B312" s="2170"/>
      <c r="C312" s="2170"/>
      <c r="D312" s="2170"/>
      <c r="E312" s="2170"/>
      <c r="I312" s="2143"/>
      <c r="J312" s="2143"/>
      <c r="K312" s="2143"/>
      <c r="L312" s="2143"/>
      <c r="M312" s="2143"/>
      <c r="N312" s="2143"/>
      <c r="O312" s="2143"/>
      <c r="P312" s="2146"/>
      <c r="R312" s="2171"/>
      <c r="S312" s="2171"/>
      <c r="T312" s="2171"/>
      <c r="U312" s="2171"/>
      <c r="V312" s="2171"/>
      <c r="W312" s="2171"/>
      <c r="X312" s="2171"/>
      <c r="Y312" s="2171"/>
    </row>
    <row r="313" spans="1:25" ht="15">
      <c r="A313" s="2170"/>
      <c r="B313" s="2170"/>
      <c r="C313" s="2170"/>
      <c r="D313" s="2170"/>
      <c r="E313" s="2170"/>
      <c r="I313" s="2143"/>
      <c r="J313" s="2143"/>
      <c r="K313" s="2143"/>
      <c r="L313" s="2143"/>
      <c r="M313" s="2143"/>
      <c r="N313" s="2143"/>
      <c r="O313" s="2143"/>
      <c r="P313" s="2146"/>
      <c r="R313" s="2171"/>
      <c r="S313" s="2171"/>
      <c r="T313" s="2171"/>
      <c r="U313" s="2171"/>
      <c r="V313" s="2171"/>
      <c r="W313" s="2171"/>
      <c r="X313" s="2171"/>
      <c r="Y313" s="2171"/>
    </row>
    <row r="314" spans="1:25" ht="15">
      <c r="A314" s="2170"/>
      <c r="B314" s="2170"/>
      <c r="C314" s="2170"/>
      <c r="D314" s="2170"/>
      <c r="E314" s="2170"/>
      <c r="I314" s="2143"/>
      <c r="J314" s="2143"/>
      <c r="K314" s="2143"/>
      <c r="L314" s="2143"/>
      <c r="M314" s="2143"/>
      <c r="N314" s="2143"/>
      <c r="O314" s="2143"/>
      <c r="P314" s="2146"/>
      <c r="R314" s="2171"/>
      <c r="S314" s="2171"/>
      <c r="T314" s="2171"/>
      <c r="U314" s="2171"/>
      <c r="V314" s="2171"/>
      <c r="W314" s="2171"/>
      <c r="X314" s="2171"/>
      <c r="Y314" s="2171"/>
    </row>
    <row r="315" spans="1:25" ht="15">
      <c r="A315" s="2170"/>
      <c r="B315" s="2170"/>
      <c r="C315" s="2170"/>
      <c r="D315" s="2170"/>
      <c r="E315" s="2170"/>
      <c r="I315" s="2143"/>
      <c r="J315" s="2143"/>
      <c r="K315" s="2143"/>
      <c r="L315" s="2143"/>
      <c r="M315" s="2143"/>
      <c r="N315" s="2143"/>
      <c r="O315" s="2143"/>
      <c r="P315" s="2146"/>
      <c r="R315" s="2171"/>
      <c r="S315" s="2171"/>
      <c r="T315" s="2171"/>
      <c r="U315" s="2171"/>
      <c r="V315" s="2171"/>
      <c r="W315" s="2171"/>
      <c r="X315" s="2171"/>
      <c r="Y315" s="2171"/>
    </row>
    <row r="316" spans="1:25" ht="15">
      <c r="A316" s="2170"/>
      <c r="B316" s="2170"/>
      <c r="C316" s="2170"/>
      <c r="D316" s="2170"/>
      <c r="E316" s="2170"/>
      <c r="I316" s="2143"/>
      <c r="J316" s="2143"/>
      <c r="K316" s="2143"/>
      <c r="L316" s="2143"/>
      <c r="M316" s="2143"/>
      <c r="N316" s="2143"/>
      <c r="O316" s="2143"/>
      <c r="P316" s="2146"/>
      <c r="R316" s="2171"/>
      <c r="S316" s="2171"/>
      <c r="T316" s="2171"/>
      <c r="U316" s="2171"/>
      <c r="V316" s="2171"/>
      <c r="W316" s="2171"/>
      <c r="X316" s="2171"/>
      <c r="Y316" s="2171"/>
    </row>
    <row r="317" spans="1:25" ht="15">
      <c r="A317" s="2170"/>
      <c r="B317" s="2170"/>
      <c r="C317" s="2170"/>
      <c r="D317" s="2170"/>
      <c r="E317" s="2170"/>
      <c r="I317" s="2143"/>
      <c r="J317" s="2143"/>
      <c r="K317" s="2143"/>
      <c r="L317" s="2143"/>
      <c r="M317" s="2143"/>
      <c r="N317" s="2143"/>
      <c r="O317" s="2143"/>
      <c r="P317" s="2146"/>
      <c r="R317" s="2171"/>
      <c r="S317" s="2171"/>
      <c r="T317" s="2171"/>
      <c r="U317" s="2171"/>
      <c r="V317" s="2171"/>
      <c r="W317" s="2171"/>
      <c r="X317" s="2171"/>
      <c r="Y317" s="2171"/>
    </row>
    <row r="318" spans="1:25" ht="15">
      <c r="A318" s="2170"/>
      <c r="B318" s="2170"/>
      <c r="C318" s="2170"/>
      <c r="D318" s="2170"/>
      <c r="E318" s="2170"/>
      <c r="I318" s="2143"/>
      <c r="J318" s="2143"/>
      <c r="K318" s="2143"/>
      <c r="L318" s="2143"/>
      <c r="M318" s="2143"/>
      <c r="N318" s="2143"/>
      <c r="O318" s="2143"/>
      <c r="P318" s="2146"/>
      <c r="R318" s="2171"/>
      <c r="S318" s="2171"/>
      <c r="T318" s="2171"/>
      <c r="U318" s="2171"/>
      <c r="V318" s="2171"/>
      <c r="W318" s="2171"/>
      <c r="X318" s="2171"/>
      <c r="Y318" s="2171"/>
    </row>
    <row r="319" spans="1:25" ht="15">
      <c r="A319" s="2170"/>
      <c r="B319" s="2170"/>
      <c r="C319" s="2170"/>
      <c r="D319" s="2170"/>
      <c r="E319" s="2170"/>
      <c r="I319" s="2143"/>
      <c r="J319" s="2143"/>
      <c r="K319" s="2143"/>
      <c r="L319" s="2143"/>
      <c r="M319" s="2143"/>
      <c r="N319" s="2143"/>
      <c r="O319" s="2143"/>
      <c r="P319" s="2146"/>
      <c r="R319" s="2171"/>
      <c r="S319" s="2171"/>
      <c r="T319" s="2171"/>
      <c r="U319" s="2171"/>
      <c r="V319" s="2171"/>
      <c r="W319" s="2171"/>
      <c r="X319" s="2171"/>
      <c r="Y319" s="2171"/>
    </row>
    <row r="320" spans="1:25" ht="15">
      <c r="A320" s="2170"/>
      <c r="B320" s="2170"/>
      <c r="C320" s="2170"/>
      <c r="D320" s="2170"/>
      <c r="E320" s="2170"/>
      <c r="I320" s="2143"/>
      <c r="J320" s="2143"/>
      <c r="K320" s="2143"/>
      <c r="L320" s="2143"/>
      <c r="M320" s="2143"/>
      <c r="N320" s="2143"/>
      <c r="O320" s="2143"/>
      <c r="P320" s="2146"/>
      <c r="R320" s="2171"/>
      <c r="S320" s="2171"/>
      <c r="T320" s="2171"/>
      <c r="U320" s="2171"/>
      <c r="V320" s="2171"/>
      <c r="W320" s="2171"/>
      <c r="X320" s="2171"/>
      <c r="Y320" s="2171"/>
    </row>
    <row r="321" spans="1:25" ht="15">
      <c r="A321" s="2170"/>
      <c r="B321" s="2170"/>
      <c r="C321" s="2170"/>
      <c r="D321" s="2170"/>
      <c r="E321" s="2170"/>
      <c r="I321" s="2143"/>
      <c r="J321" s="2143"/>
      <c r="K321" s="2143"/>
      <c r="L321" s="2143"/>
      <c r="M321" s="2143"/>
      <c r="N321" s="2143"/>
      <c r="O321" s="2143"/>
      <c r="P321" s="2146"/>
      <c r="R321" s="2171"/>
      <c r="S321" s="2171"/>
      <c r="T321" s="2171"/>
      <c r="U321" s="2171"/>
      <c r="V321" s="2171"/>
      <c r="W321" s="2171"/>
      <c r="X321" s="2171"/>
      <c r="Y321" s="2171"/>
    </row>
    <row r="322" spans="1:25" ht="15">
      <c r="A322" s="2170"/>
      <c r="B322" s="2170"/>
      <c r="C322" s="2170"/>
      <c r="D322" s="2170"/>
      <c r="E322" s="2170"/>
      <c r="I322" s="2143"/>
      <c r="J322" s="2143"/>
      <c r="K322" s="2143"/>
      <c r="L322" s="2143"/>
      <c r="M322" s="2143"/>
      <c r="N322" s="2143"/>
      <c r="O322" s="2143"/>
      <c r="P322" s="2146"/>
      <c r="R322" s="2171"/>
      <c r="S322" s="2171"/>
      <c r="T322" s="2171"/>
      <c r="U322" s="2171"/>
      <c r="V322" s="2171"/>
      <c r="W322" s="2171"/>
      <c r="X322" s="2171"/>
      <c r="Y322" s="2171"/>
    </row>
    <row r="323" spans="1:25" ht="15">
      <c r="A323" s="2170"/>
      <c r="B323" s="2170"/>
      <c r="C323" s="2170"/>
      <c r="D323" s="2170"/>
      <c r="E323" s="2170"/>
      <c r="I323" s="2143"/>
      <c r="J323" s="2143"/>
      <c r="K323" s="2143"/>
      <c r="L323" s="2143"/>
      <c r="M323" s="2143"/>
      <c r="N323" s="2143"/>
      <c r="O323" s="2143"/>
      <c r="P323" s="2146"/>
      <c r="R323" s="2171"/>
      <c r="S323" s="2171"/>
      <c r="T323" s="2171"/>
      <c r="U323" s="2171"/>
      <c r="V323" s="2171"/>
      <c r="W323" s="2171"/>
      <c r="X323" s="2171"/>
      <c r="Y323" s="2171"/>
    </row>
    <row r="324" spans="1:25" ht="15">
      <c r="A324" s="2170"/>
      <c r="B324" s="2170"/>
      <c r="C324" s="2170"/>
      <c r="D324" s="2170"/>
      <c r="E324" s="2170"/>
      <c r="I324" s="2143"/>
      <c r="J324" s="2143"/>
      <c r="K324" s="2143"/>
      <c r="L324" s="2143"/>
      <c r="M324" s="2143"/>
      <c r="N324" s="2143"/>
      <c r="O324" s="2143"/>
      <c r="P324" s="2146"/>
      <c r="R324" s="2171"/>
      <c r="S324" s="2171"/>
      <c r="T324" s="2171"/>
      <c r="U324" s="2171"/>
      <c r="V324" s="2171"/>
      <c r="W324" s="2171"/>
      <c r="X324" s="2171"/>
      <c r="Y324" s="2171"/>
    </row>
    <row r="325" spans="1:25" ht="15">
      <c r="A325" s="2170"/>
      <c r="B325" s="2170"/>
      <c r="C325" s="2170"/>
      <c r="D325" s="2170"/>
      <c r="E325" s="2170"/>
      <c r="I325" s="2143"/>
      <c r="J325" s="2143"/>
      <c r="K325" s="2143"/>
      <c r="L325" s="2143"/>
      <c r="M325" s="2143"/>
      <c r="N325" s="2143"/>
      <c r="O325" s="2143"/>
      <c r="P325" s="2146"/>
      <c r="R325" s="2171"/>
      <c r="S325" s="2171"/>
      <c r="T325" s="2171"/>
      <c r="U325" s="2171"/>
      <c r="V325" s="2171"/>
      <c r="W325" s="2171"/>
      <c r="X325" s="2171"/>
      <c r="Y325" s="2171"/>
    </row>
    <row r="326" spans="1:25" ht="15">
      <c r="A326" s="2170"/>
      <c r="B326" s="2170"/>
      <c r="C326" s="2170"/>
      <c r="D326" s="2170"/>
      <c r="E326" s="2170"/>
      <c r="I326" s="2143"/>
      <c r="J326" s="2143"/>
      <c r="K326" s="2143"/>
      <c r="L326" s="2143"/>
      <c r="M326" s="2143"/>
      <c r="N326" s="2143"/>
      <c r="O326" s="2143"/>
      <c r="P326" s="2146"/>
      <c r="R326" s="2171"/>
      <c r="S326" s="2171"/>
      <c r="T326" s="2171"/>
      <c r="U326" s="2171"/>
      <c r="V326" s="2171"/>
      <c r="W326" s="2171"/>
      <c r="X326" s="2171"/>
      <c r="Y326" s="2171"/>
    </row>
    <row r="327" spans="1:25" ht="15">
      <c r="A327" s="2170"/>
      <c r="B327" s="2170"/>
      <c r="C327" s="2170"/>
      <c r="D327" s="2170"/>
      <c r="E327" s="2170"/>
      <c r="I327" s="2143"/>
      <c r="J327" s="2143"/>
      <c r="K327" s="2143"/>
      <c r="L327" s="2143"/>
      <c r="M327" s="2143"/>
      <c r="N327" s="2143"/>
      <c r="O327" s="2143"/>
      <c r="P327" s="2146"/>
      <c r="R327" s="2171"/>
      <c r="S327" s="2171"/>
      <c r="T327" s="2171"/>
      <c r="U327" s="2171"/>
      <c r="V327" s="2171"/>
      <c r="W327" s="2171"/>
      <c r="X327" s="2171"/>
      <c r="Y327" s="2171"/>
    </row>
    <row r="328" spans="1:25" ht="15">
      <c r="A328" s="2170"/>
      <c r="B328" s="2170"/>
      <c r="C328" s="2170"/>
      <c r="D328" s="2170"/>
      <c r="E328" s="2170"/>
      <c r="I328" s="2143"/>
      <c r="J328" s="2143"/>
      <c r="K328" s="2143"/>
      <c r="L328" s="2143"/>
      <c r="M328" s="2143"/>
      <c r="N328" s="2143"/>
      <c r="O328" s="2143"/>
      <c r="P328" s="2146"/>
      <c r="R328" s="2171"/>
      <c r="S328" s="2171"/>
      <c r="T328" s="2171"/>
      <c r="U328" s="2171"/>
      <c r="V328" s="2171"/>
      <c r="W328" s="2171"/>
      <c r="X328" s="2171"/>
      <c r="Y328" s="2171"/>
    </row>
    <row r="329" spans="1:25" ht="15">
      <c r="A329" s="2170"/>
      <c r="B329" s="2170"/>
      <c r="C329" s="2170"/>
      <c r="D329" s="2170"/>
      <c r="E329" s="2170"/>
      <c r="I329" s="2143"/>
      <c r="J329" s="2143"/>
      <c r="K329" s="2143"/>
      <c r="L329" s="2143"/>
      <c r="M329" s="2143"/>
      <c r="N329" s="2143"/>
      <c r="O329" s="2143"/>
      <c r="P329" s="2173"/>
      <c r="R329" s="2171"/>
      <c r="S329" s="2171"/>
      <c r="T329" s="2171"/>
      <c r="U329" s="2171"/>
      <c r="V329" s="2171"/>
      <c r="W329" s="2171"/>
      <c r="X329" s="2171"/>
      <c r="Y329" s="2171"/>
    </row>
    <row r="330" spans="1:25" ht="15">
      <c r="A330" s="2170"/>
      <c r="B330" s="2170"/>
      <c r="C330" s="2170"/>
      <c r="D330" s="2170"/>
      <c r="E330" s="2170"/>
      <c r="I330" s="2143"/>
      <c r="J330" s="2143"/>
      <c r="K330" s="2143"/>
      <c r="L330" s="2143"/>
      <c r="M330" s="2143"/>
      <c r="N330" s="2143"/>
      <c r="O330" s="2143"/>
      <c r="P330" s="2146"/>
      <c r="R330" s="2171"/>
      <c r="S330" s="2171"/>
      <c r="T330" s="2171"/>
      <c r="U330" s="2171"/>
      <c r="V330" s="2171"/>
      <c r="W330" s="2171"/>
      <c r="X330" s="2171"/>
      <c r="Y330" s="2171"/>
    </row>
    <row r="331" spans="1:25" ht="15">
      <c r="A331" s="2170"/>
      <c r="B331" s="2170"/>
      <c r="C331" s="2170"/>
      <c r="D331" s="2170"/>
      <c r="E331" s="2170"/>
      <c r="I331" s="2143"/>
      <c r="J331" s="2143"/>
      <c r="K331" s="2143"/>
      <c r="L331" s="2143"/>
      <c r="M331" s="2143"/>
      <c r="N331" s="2143"/>
      <c r="O331" s="2143"/>
      <c r="P331" s="2146"/>
      <c r="R331" s="2171"/>
      <c r="S331" s="2171"/>
      <c r="T331" s="2171"/>
      <c r="U331" s="2171"/>
      <c r="V331" s="2171"/>
      <c r="W331" s="2171"/>
      <c r="X331" s="2171"/>
      <c r="Y331" s="2171"/>
    </row>
    <row r="332" spans="1:25" ht="15">
      <c r="A332" s="2170"/>
      <c r="B332" s="2170"/>
      <c r="C332" s="2170"/>
      <c r="D332" s="2170"/>
      <c r="E332" s="2170"/>
      <c r="I332" s="2143"/>
      <c r="J332" s="2143"/>
      <c r="K332" s="2143"/>
      <c r="L332" s="2143"/>
      <c r="M332" s="2143"/>
      <c r="N332" s="2143"/>
      <c r="O332" s="2143"/>
      <c r="P332" s="2146"/>
      <c r="R332" s="2171"/>
      <c r="S332" s="2171"/>
      <c r="T332" s="2171"/>
      <c r="U332" s="2171"/>
      <c r="V332" s="2171"/>
      <c r="W332" s="2171"/>
      <c r="X332" s="2171"/>
      <c r="Y332" s="2171"/>
    </row>
    <row r="333" spans="1:25" ht="15">
      <c r="A333" s="2170"/>
      <c r="B333" s="2170"/>
      <c r="C333" s="2170"/>
      <c r="D333" s="2170"/>
      <c r="E333" s="2170"/>
      <c r="I333" s="2143"/>
      <c r="J333" s="2143"/>
      <c r="K333" s="2143"/>
      <c r="L333" s="2143"/>
      <c r="M333" s="2143"/>
      <c r="N333" s="2143"/>
      <c r="O333" s="2143"/>
      <c r="P333" s="2173"/>
      <c r="R333" s="2171"/>
      <c r="S333" s="2171"/>
      <c r="T333" s="2171"/>
      <c r="U333" s="2171"/>
      <c r="V333" s="2171"/>
      <c r="W333" s="2171"/>
      <c r="X333" s="2171"/>
      <c r="Y333" s="2171"/>
    </row>
    <row r="334" spans="1:25" ht="15">
      <c r="A334" s="2170"/>
      <c r="B334" s="2170"/>
      <c r="C334" s="2170"/>
      <c r="D334" s="2170"/>
      <c r="E334" s="2170"/>
      <c r="I334" s="2143"/>
      <c r="J334" s="2143"/>
      <c r="K334" s="2143"/>
      <c r="L334" s="2143"/>
      <c r="M334" s="2143"/>
      <c r="N334" s="2143"/>
      <c r="O334" s="2143"/>
      <c r="P334" s="2146"/>
      <c r="R334" s="2171"/>
      <c r="S334" s="2171"/>
      <c r="T334" s="2171"/>
      <c r="U334" s="2171"/>
      <c r="V334" s="2171"/>
      <c r="W334" s="2171"/>
      <c r="X334" s="2171"/>
      <c r="Y334" s="2171"/>
    </row>
    <row r="335" spans="1:25" ht="15">
      <c r="A335" s="2170"/>
      <c r="B335" s="2170"/>
      <c r="C335" s="2170"/>
      <c r="D335" s="2170"/>
      <c r="E335" s="2170"/>
      <c r="I335" s="2143"/>
      <c r="J335" s="2143"/>
      <c r="K335" s="2143"/>
      <c r="L335" s="2143"/>
      <c r="M335" s="2143"/>
      <c r="N335" s="2143"/>
      <c r="O335" s="2143"/>
      <c r="P335" s="2146"/>
      <c r="R335" s="2171"/>
      <c r="S335" s="2171"/>
      <c r="T335" s="2171"/>
      <c r="U335" s="2171"/>
      <c r="V335" s="2171"/>
      <c r="W335" s="2171"/>
      <c r="X335" s="2171"/>
      <c r="Y335" s="2171"/>
    </row>
    <row r="336" spans="1:25" ht="15">
      <c r="A336" s="2170"/>
      <c r="B336" s="2170"/>
      <c r="C336" s="2170"/>
      <c r="D336" s="2170"/>
      <c r="E336" s="2170"/>
      <c r="I336" s="2143"/>
      <c r="J336" s="2143"/>
      <c r="K336" s="2143"/>
      <c r="L336" s="2143"/>
      <c r="M336" s="2143"/>
      <c r="N336" s="2143"/>
      <c r="O336" s="2143"/>
      <c r="P336" s="2146"/>
      <c r="R336" s="2171"/>
      <c r="S336" s="2171"/>
      <c r="T336" s="2171"/>
      <c r="U336" s="2171"/>
      <c r="V336" s="2171"/>
      <c r="W336" s="2171"/>
      <c r="X336" s="2171"/>
      <c r="Y336" s="2171"/>
    </row>
    <row r="337" spans="1:25" ht="15">
      <c r="A337" s="2170"/>
      <c r="B337" s="2170"/>
      <c r="C337" s="2170"/>
      <c r="D337" s="2170"/>
      <c r="E337" s="2170"/>
      <c r="I337" s="2143"/>
      <c r="J337" s="2143"/>
      <c r="K337" s="2143"/>
      <c r="L337" s="2143"/>
      <c r="M337" s="2143"/>
      <c r="N337" s="2143"/>
      <c r="O337" s="2143"/>
      <c r="P337" s="2146"/>
      <c r="R337" s="2171"/>
      <c r="S337" s="2171"/>
      <c r="T337" s="2171"/>
      <c r="U337" s="2171"/>
      <c r="V337" s="2171"/>
      <c r="W337" s="2171"/>
      <c r="X337" s="2171"/>
      <c r="Y337" s="2171"/>
    </row>
    <row r="338" spans="1:25" ht="15">
      <c r="A338" s="2170"/>
      <c r="B338" s="2170"/>
      <c r="C338" s="2170"/>
      <c r="D338" s="2170"/>
      <c r="E338" s="2170"/>
      <c r="I338" s="2143"/>
      <c r="J338" s="2143"/>
      <c r="K338" s="2143"/>
      <c r="L338" s="2143"/>
      <c r="M338" s="2143"/>
      <c r="N338" s="2143"/>
      <c r="O338" s="2143"/>
      <c r="P338" s="2146"/>
      <c r="R338" s="2171"/>
      <c r="S338" s="2171"/>
      <c r="T338" s="2171"/>
      <c r="U338" s="2171"/>
      <c r="V338" s="2171"/>
      <c r="W338" s="2171"/>
      <c r="X338" s="2171"/>
      <c r="Y338" s="2171"/>
    </row>
    <row r="339" spans="1:25">
      <c r="A339" s="2170"/>
      <c r="B339" s="2170"/>
      <c r="C339" s="2170"/>
      <c r="D339" s="2170"/>
      <c r="E339" s="2170"/>
      <c r="R339" s="2171"/>
      <c r="S339" s="2171"/>
      <c r="T339" s="2171"/>
      <c r="U339" s="2171"/>
      <c r="V339" s="2171"/>
      <c r="W339" s="2171"/>
      <c r="X339" s="2171"/>
      <c r="Y339" s="2171"/>
    </row>
    <row r="340" spans="1:25">
      <c r="A340" s="2170"/>
      <c r="B340" s="2170"/>
      <c r="C340" s="2170"/>
      <c r="D340" s="2170"/>
      <c r="E340" s="2170"/>
      <c r="R340" s="2171"/>
      <c r="S340" s="2171"/>
      <c r="T340" s="2171"/>
      <c r="U340" s="2171"/>
      <c r="V340" s="2171"/>
      <c r="W340" s="2171"/>
      <c r="X340" s="2171"/>
      <c r="Y340" s="2171"/>
    </row>
    <row r="341" spans="1:25">
      <c r="A341" s="2170"/>
      <c r="B341" s="2170"/>
      <c r="C341" s="2170"/>
      <c r="D341" s="2170"/>
      <c r="E341" s="2170"/>
      <c r="R341" s="2171"/>
      <c r="S341" s="2171"/>
      <c r="T341" s="2171"/>
      <c r="U341" s="2171"/>
      <c r="V341" s="2171"/>
      <c r="W341" s="2171"/>
      <c r="X341" s="2171"/>
      <c r="Y341" s="2171"/>
    </row>
    <row r="342" spans="1:25">
      <c r="A342" s="2170"/>
      <c r="B342" s="2170"/>
      <c r="C342" s="2170"/>
      <c r="D342" s="2170"/>
      <c r="E342" s="2170"/>
      <c r="R342" s="2171"/>
      <c r="S342" s="2171"/>
      <c r="T342" s="2171"/>
      <c r="U342" s="2171"/>
      <c r="V342" s="2171"/>
      <c r="W342" s="2171"/>
      <c r="X342" s="2171"/>
      <c r="Y342" s="2171"/>
    </row>
    <row r="343" spans="1:25">
      <c r="A343" s="2170"/>
      <c r="B343" s="2170"/>
      <c r="C343" s="2170"/>
      <c r="D343" s="2170"/>
      <c r="E343" s="2170"/>
      <c r="R343" s="2171"/>
      <c r="S343" s="2171"/>
      <c r="T343" s="2171"/>
      <c r="U343" s="2171"/>
      <c r="V343" s="2171"/>
      <c r="W343" s="2171"/>
      <c r="X343" s="2171"/>
      <c r="Y343" s="2171"/>
    </row>
    <row r="344" spans="1:25">
      <c r="A344" s="2170"/>
      <c r="B344" s="2170"/>
      <c r="C344" s="2170"/>
      <c r="D344" s="2170"/>
      <c r="E344" s="2170"/>
      <c r="R344" s="2171"/>
      <c r="S344" s="2171"/>
      <c r="T344" s="2171"/>
      <c r="U344" s="2171"/>
      <c r="V344" s="2171"/>
      <c r="W344" s="2171"/>
      <c r="X344" s="2171"/>
      <c r="Y344" s="2171"/>
    </row>
    <row r="345" spans="1:25">
      <c r="A345" s="2170"/>
      <c r="B345" s="2170"/>
      <c r="C345" s="2170"/>
      <c r="D345" s="2170"/>
      <c r="E345" s="2170"/>
      <c r="R345" s="2171"/>
      <c r="S345" s="2171"/>
      <c r="T345" s="2171"/>
      <c r="U345" s="2171"/>
      <c r="V345" s="2171"/>
      <c r="W345" s="2171"/>
      <c r="X345" s="2171"/>
      <c r="Y345" s="2171"/>
    </row>
    <row r="346" spans="1:25">
      <c r="A346" s="2170"/>
      <c r="B346" s="2170"/>
      <c r="C346" s="2170"/>
      <c r="D346" s="2170"/>
      <c r="E346" s="2170"/>
      <c r="R346" s="2171"/>
      <c r="S346" s="2171"/>
      <c r="T346" s="2171"/>
      <c r="U346" s="2171"/>
      <c r="V346" s="2171"/>
      <c r="W346" s="2171"/>
      <c r="X346" s="2171"/>
      <c r="Y346" s="2171"/>
    </row>
    <row r="347" spans="1:25">
      <c r="A347" s="2170"/>
      <c r="B347" s="2170"/>
      <c r="C347" s="2170"/>
      <c r="D347" s="2170"/>
      <c r="E347" s="2170"/>
      <c r="R347" s="2171"/>
      <c r="S347" s="2171"/>
      <c r="T347" s="2171"/>
      <c r="U347" s="2171"/>
      <c r="V347" s="2171"/>
      <c r="W347" s="2171"/>
      <c r="X347" s="2171"/>
      <c r="Y347" s="2171"/>
    </row>
    <row r="348" spans="1:25">
      <c r="A348" s="2170"/>
      <c r="B348" s="2170"/>
      <c r="C348" s="2170"/>
      <c r="D348" s="2170"/>
      <c r="E348" s="2170"/>
      <c r="R348" s="2171"/>
      <c r="S348" s="2171"/>
      <c r="T348" s="2171"/>
      <c r="U348" s="2171"/>
      <c r="V348" s="2171"/>
      <c r="W348" s="2171"/>
      <c r="X348" s="2171"/>
      <c r="Y348" s="2171"/>
    </row>
    <row r="349" spans="1:25">
      <c r="A349" s="2170"/>
      <c r="B349" s="2170"/>
      <c r="C349" s="2170"/>
      <c r="D349" s="2170"/>
      <c r="E349" s="2170"/>
      <c r="R349" s="2171"/>
      <c r="S349" s="2171"/>
      <c r="T349" s="2171"/>
      <c r="U349" s="2171"/>
      <c r="V349" s="2171"/>
      <c r="W349" s="2171"/>
      <c r="X349" s="2171"/>
      <c r="Y349" s="2171"/>
    </row>
    <row r="350" spans="1:25">
      <c r="A350" s="2170"/>
      <c r="B350" s="2170"/>
      <c r="C350" s="2170"/>
      <c r="D350" s="2170"/>
      <c r="E350" s="2170"/>
      <c r="R350" s="2171"/>
      <c r="S350" s="2171"/>
      <c r="T350" s="2171"/>
      <c r="U350" s="2171"/>
      <c r="V350" s="2171"/>
      <c r="W350" s="2171"/>
      <c r="X350" s="2171"/>
      <c r="Y350" s="2171"/>
    </row>
    <row r="351" spans="1:25">
      <c r="A351" s="2170"/>
      <c r="B351" s="2170"/>
      <c r="C351" s="2170"/>
      <c r="D351" s="2170"/>
      <c r="E351" s="2170"/>
      <c r="R351" s="2171"/>
      <c r="S351" s="2171"/>
      <c r="T351" s="2171"/>
      <c r="U351" s="2171"/>
      <c r="V351" s="2171"/>
      <c r="W351" s="2171"/>
      <c r="X351" s="2171"/>
      <c r="Y351" s="2171"/>
    </row>
    <row r="352" spans="1:25">
      <c r="A352" s="2170"/>
      <c r="B352" s="2170"/>
      <c r="C352" s="2170"/>
      <c r="D352" s="2170"/>
      <c r="E352" s="2170"/>
      <c r="R352" s="2171"/>
      <c r="S352" s="2171"/>
      <c r="T352" s="2171"/>
      <c r="U352" s="2171"/>
      <c r="V352" s="2171"/>
      <c r="W352" s="2171"/>
      <c r="X352" s="2171"/>
      <c r="Y352" s="2171"/>
    </row>
    <row r="353" spans="1:25">
      <c r="A353" s="2170"/>
      <c r="B353" s="2170"/>
      <c r="C353" s="2170"/>
      <c r="D353" s="2170"/>
      <c r="E353" s="2170"/>
      <c r="R353" s="2171"/>
      <c r="S353" s="2171"/>
      <c r="T353" s="2171"/>
      <c r="U353" s="2171"/>
      <c r="V353" s="2171"/>
      <c r="W353" s="2171"/>
      <c r="X353" s="2171"/>
      <c r="Y353" s="2171"/>
    </row>
    <row r="354" spans="1:25">
      <c r="A354" s="2170"/>
      <c r="B354" s="2170"/>
      <c r="C354" s="2170"/>
      <c r="D354" s="2170"/>
      <c r="E354" s="2170"/>
      <c r="R354" s="2171"/>
      <c r="S354" s="2171"/>
      <c r="T354" s="2171"/>
      <c r="U354" s="2171"/>
      <c r="V354" s="2171"/>
      <c r="W354" s="2171"/>
      <c r="X354" s="2171"/>
      <c r="Y354" s="2171"/>
    </row>
    <row r="355" spans="1:25">
      <c r="A355" s="2170"/>
      <c r="B355" s="2170"/>
      <c r="C355" s="2170"/>
      <c r="D355" s="2170"/>
      <c r="E355" s="2170"/>
      <c r="R355" s="2171"/>
      <c r="S355" s="2171"/>
      <c r="T355" s="2171"/>
      <c r="U355" s="2171"/>
      <c r="V355" s="2171"/>
      <c r="W355" s="2171"/>
      <c r="X355" s="2171"/>
      <c r="Y355" s="2171"/>
    </row>
    <row r="356" spans="1:25">
      <c r="A356" s="2170"/>
      <c r="B356" s="2170"/>
      <c r="C356" s="2170"/>
      <c r="D356" s="2170"/>
      <c r="E356" s="2170"/>
      <c r="R356" s="2171"/>
      <c r="S356" s="2171"/>
      <c r="T356" s="2171"/>
      <c r="U356" s="2171"/>
      <c r="V356" s="2171"/>
      <c r="W356" s="2171"/>
      <c r="X356" s="2171"/>
      <c r="Y356" s="2171"/>
    </row>
    <row r="357" spans="1:25">
      <c r="A357" s="2170"/>
      <c r="B357" s="2170"/>
      <c r="C357" s="2170"/>
      <c r="D357" s="2170"/>
      <c r="E357" s="2170"/>
      <c r="R357" s="2171"/>
      <c r="S357" s="2171"/>
      <c r="T357" s="2171"/>
      <c r="U357" s="2171"/>
      <c r="V357" s="2171"/>
      <c r="W357" s="2171"/>
      <c r="X357" s="2171"/>
      <c r="Y357" s="2171"/>
    </row>
    <row r="358" spans="1:25">
      <c r="A358" s="2170"/>
      <c r="B358" s="2170"/>
      <c r="C358" s="2170"/>
      <c r="D358" s="2170"/>
      <c r="E358" s="2170"/>
      <c r="R358" s="2171"/>
      <c r="S358" s="2171"/>
      <c r="T358" s="2171"/>
      <c r="U358" s="2171"/>
      <c r="V358" s="2171"/>
      <c r="W358" s="2171"/>
      <c r="X358" s="2171"/>
      <c r="Y358" s="2171"/>
    </row>
    <row r="359" spans="1:25">
      <c r="A359" s="2170"/>
      <c r="B359" s="2170"/>
      <c r="C359" s="2170"/>
      <c r="D359" s="2170"/>
      <c r="E359" s="2170"/>
      <c r="R359" s="2171"/>
      <c r="S359" s="2171"/>
      <c r="T359" s="2171"/>
      <c r="U359" s="2171"/>
      <c r="V359" s="2171"/>
      <c r="W359" s="2171"/>
      <c r="X359" s="2171"/>
      <c r="Y359" s="2171"/>
    </row>
    <row r="360" spans="1:25">
      <c r="A360" s="2170"/>
      <c r="B360" s="2170"/>
      <c r="C360" s="2170"/>
      <c r="D360" s="2170"/>
      <c r="E360" s="2170"/>
      <c r="R360" s="2171"/>
      <c r="S360" s="2171"/>
      <c r="T360" s="2171"/>
      <c r="U360" s="2171"/>
      <c r="V360" s="2171"/>
      <c r="W360" s="2171"/>
      <c r="X360" s="2171"/>
      <c r="Y360" s="2171"/>
    </row>
    <row r="361" spans="1:25">
      <c r="A361" s="2170"/>
      <c r="B361" s="2170"/>
      <c r="C361" s="2170"/>
      <c r="D361" s="2170"/>
      <c r="E361" s="2170"/>
      <c r="R361" s="2171"/>
      <c r="S361" s="2171"/>
      <c r="T361" s="2171"/>
      <c r="U361" s="2171"/>
      <c r="V361" s="2171"/>
      <c r="W361" s="2171"/>
      <c r="X361" s="2171"/>
      <c r="Y361" s="2171"/>
    </row>
    <row r="362" spans="1:25">
      <c r="A362" s="2170"/>
      <c r="B362" s="2170"/>
      <c r="C362" s="2170"/>
      <c r="D362" s="2170"/>
      <c r="E362" s="2170"/>
      <c r="R362" s="2171"/>
      <c r="S362" s="2171"/>
      <c r="T362" s="2171"/>
      <c r="U362" s="2171"/>
      <c r="V362" s="2171"/>
      <c r="W362" s="2171"/>
      <c r="X362" s="2171"/>
      <c r="Y362" s="2171"/>
    </row>
    <row r="363" spans="1:25">
      <c r="A363" s="2170"/>
      <c r="B363" s="2170"/>
      <c r="C363" s="2170"/>
      <c r="D363" s="2170"/>
      <c r="E363" s="2170"/>
      <c r="R363" s="2171"/>
      <c r="S363" s="2171"/>
      <c r="T363" s="2171"/>
      <c r="U363" s="2171"/>
      <c r="V363" s="2171"/>
      <c r="W363" s="2171"/>
      <c r="X363" s="2171"/>
      <c r="Y363" s="2171"/>
    </row>
    <row r="364" spans="1:25">
      <c r="A364" s="2170"/>
      <c r="B364" s="2170"/>
      <c r="C364" s="2170"/>
      <c r="D364" s="2170"/>
      <c r="E364" s="2170"/>
      <c r="R364" s="2171"/>
      <c r="S364" s="2171"/>
      <c r="T364" s="2171"/>
      <c r="U364" s="2171"/>
      <c r="V364" s="2171"/>
      <c r="W364" s="2171"/>
      <c r="X364" s="2171"/>
      <c r="Y364" s="2171"/>
    </row>
    <row r="365" spans="1:25">
      <c r="A365" s="2170"/>
      <c r="B365" s="2170"/>
      <c r="C365" s="2170"/>
      <c r="D365" s="2170"/>
      <c r="E365" s="2170"/>
      <c r="R365" s="2171"/>
      <c r="S365" s="2171"/>
      <c r="T365" s="2171"/>
      <c r="U365" s="2171"/>
      <c r="V365" s="2171"/>
      <c r="W365" s="2171"/>
      <c r="X365" s="2171"/>
      <c r="Y365" s="2171"/>
    </row>
    <row r="366" spans="1:25">
      <c r="A366" s="2170"/>
      <c r="B366" s="2170"/>
      <c r="C366" s="2170"/>
      <c r="D366" s="2170"/>
      <c r="E366" s="2170"/>
      <c r="R366" s="2171"/>
      <c r="S366" s="2171"/>
      <c r="T366" s="2171"/>
      <c r="U366" s="2171"/>
      <c r="V366" s="2171"/>
      <c r="W366" s="2171"/>
      <c r="X366" s="2171"/>
      <c r="Y366" s="2171"/>
    </row>
    <row r="367" spans="1:25">
      <c r="A367" s="2170"/>
      <c r="B367" s="2170"/>
      <c r="C367" s="2170"/>
      <c r="D367" s="2170"/>
      <c r="E367" s="2170"/>
      <c r="R367" s="2171"/>
      <c r="S367" s="2171"/>
      <c r="T367" s="2171"/>
      <c r="U367" s="2171"/>
      <c r="V367" s="2171"/>
      <c r="W367" s="2171"/>
      <c r="X367" s="2171"/>
      <c r="Y367" s="2171"/>
    </row>
    <row r="368" spans="1:25">
      <c r="A368" s="2170"/>
      <c r="B368" s="2170"/>
      <c r="C368" s="2170"/>
      <c r="D368" s="2170"/>
      <c r="E368" s="2170"/>
      <c r="R368" s="2171"/>
      <c r="S368" s="2171"/>
      <c r="T368" s="2171"/>
      <c r="U368" s="2171"/>
      <c r="V368" s="2171"/>
      <c r="W368" s="2171"/>
      <c r="X368" s="2171"/>
      <c r="Y368" s="2171"/>
    </row>
    <row r="369" spans="1:25">
      <c r="A369" s="2170"/>
      <c r="B369" s="2170"/>
      <c r="C369" s="2170"/>
      <c r="D369" s="2170"/>
      <c r="E369" s="2170"/>
      <c r="R369" s="2171"/>
      <c r="S369" s="2171"/>
      <c r="T369" s="2171"/>
      <c r="U369" s="2171"/>
      <c r="V369" s="2171"/>
      <c r="W369" s="2171"/>
      <c r="X369" s="2171"/>
      <c r="Y369" s="2171"/>
    </row>
    <row r="370" spans="1:25">
      <c r="A370" s="2170"/>
      <c r="B370" s="2170"/>
      <c r="C370" s="2170"/>
      <c r="D370" s="2170"/>
      <c r="E370" s="2170"/>
      <c r="R370" s="2171"/>
      <c r="S370" s="2171"/>
      <c r="T370" s="2171"/>
      <c r="U370" s="2171"/>
      <c r="V370" s="2171"/>
      <c r="W370" s="2171"/>
      <c r="X370" s="2171"/>
      <c r="Y370" s="2171"/>
    </row>
    <row r="371" spans="1:25">
      <c r="A371" s="2170"/>
      <c r="B371" s="2170"/>
      <c r="C371" s="2170"/>
      <c r="D371" s="2170"/>
      <c r="E371" s="2170"/>
      <c r="R371" s="2171"/>
      <c r="S371" s="2171"/>
      <c r="T371" s="2171"/>
      <c r="U371" s="2171"/>
      <c r="V371" s="2171"/>
      <c r="W371" s="2171"/>
      <c r="X371" s="2171"/>
      <c r="Y371" s="2171"/>
    </row>
    <row r="372" spans="1:25">
      <c r="A372" s="2170"/>
      <c r="B372" s="2170"/>
      <c r="C372" s="2170"/>
      <c r="D372" s="2170"/>
      <c r="E372" s="2170"/>
      <c r="R372" s="2171"/>
      <c r="S372" s="2171"/>
      <c r="T372" s="2171"/>
      <c r="U372" s="2171"/>
      <c r="V372" s="2171"/>
      <c r="W372" s="2171"/>
      <c r="X372" s="2171"/>
      <c r="Y372" s="2171"/>
    </row>
    <row r="373" spans="1:25">
      <c r="A373" s="2170"/>
      <c r="B373" s="2170"/>
      <c r="C373" s="2170"/>
      <c r="D373" s="2170"/>
      <c r="E373" s="2170"/>
      <c r="R373" s="2171"/>
      <c r="S373" s="2171"/>
      <c r="T373" s="2171"/>
      <c r="U373" s="2171"/>
      <c r="V373" s="2171"/>
      <c r="W373" s="2171"/>
      <c r="X373" s="2171"/>
      <c r="Y373" s="2171"/>
    </row>
    <row r="374" spans="1:25">
      <c r="A374" s="2170"/>
      <c r="B374" s="2170"/>
      <c r="C374" s="2170"/>
      <c r="D374" s="2170"/>
      <c r="E374" s="2170"/>
      <c r="R374" s="2171"/>
      <c r="S374" s="2171"/>
      <c r="T374" s="2171"/>
      <c r="U374" s="2171"/>
      <c r="V374" s="2171"/>
      <c r="W374" s="2171"/>
      <c r="X374" s="2171"/>
      <c r="Y374" s="2171"/>
    </row>
    <row r="375" spans="1:25">
      <c r="A375" s="2170"/>
      <c r="B375" s="2170"/>
      <c r="C375" s="2170"/>
      <c r="D375" s="2170"/>
      <c r="E375" s="2170"/>
      <c r="R375" s="2171"/>
      <c r="S375" s="2171"/>
      <c r="T375" s="2171"/>
      <c r="U375" s="2171"/>
      <c r="V375" s="2171"/>
      <c r="W375" s="2171"/>
      <c r="X375" s="2171"/>
      <c r="Y375" s="2171"/>
    </row>
    <row r="376" spans="1:25">
      <c r="A376" s="2170"/>
      <c r="B376" s="2170"/>
      <c r="C376" s="2170"/>
      <c r="D376" s="2170"/>
      <c r="E376" s="2170"/>
      <c r="R376" s="2171"/>
      <c r="S376" s="2171"/>
      <c r="T376" s="2171"/>
      <c r="U376" s="2171"/>
      <c r="V376" s="2171"/>
      <c r="W376" s="2171"/>
      <c r="X376" s="2171"/>
      <c r="Y376" s="2171"/>
    </row>
    <row r="377" spans="1:25">
      <c r="A377" s="2170"/>
      <c r="B377" s="2170"/>
      <c r="C377" s="2170"/>
      <c r="D377" s="2170"/>
      <c r="E377" s="2170"/>
      <c r="R377" s="2171"/>
      <c r="S377" s="2171"/>
      <c r="T377" s="2171"/>
      <c r="U377" s="2171"/>
      <c r="V377" s="2171"/>
      <c r="W377" s="2171"/>
      <c r="X377" s="2171"/>
      <c r="Y377" s="2171"/>
    </row>
    <row r="378" spans="1:25">
      <c r="A378" s="2170"/>
      <c r="B378" s="2170"/>
      <c r="C378" s="2170"/>
      <c r="D378" s="2170"/>
      <c r="E378" s="2170"/>
      <c r="R378" s="2171"/>
      <c r="S378" s="2171"/>
      <c r="T378" s="2171"/>
      <c r="U378" s="2171"/>
      <c r="V378" s="2171"/>
      <c r="W378" s="2171"/>
      <c r="X378" s="2171"/>
      <c r="Y378" s="2171"/>
    </row>
    <row r="379" spans="1:25">
      <c r="A379" s="2170"/>
      <c r="B379" s="2170"/>
      <c r="C379" s="2170"/>
      <c r="D379" s="2170"/>
      <c r="E379" s="2170"/>
      <c r="R379" s="2171"/>
      <c r="S379" s="2171"/>
      <c r="T379" s="2171"/>
      <c r="U379" s="2171"/>
      <c r="V379" s="2171"/>
      <c r="W379" s="2171"/>
      <c r="X379" s="2171"/>
      <c r="Y379" s="2171"/>
    </row>
    <row r="380" spans="1:25">
      <c r="A380" s="2170"/>
      <c r="B380" s="2170"/>
      <c r="C380" s="2170"/>
      <c r="D380" s="2170"/>
      <c r="E380" s="2170"/>
      <c r="R380" s="2171"/>
      <c r="S380" s="2171"/>
      <c r="T380" s="2171"/>
      <c r="U380" s="2171"/>
      <c r="V380" s="2171"/>
      <c r="W380" s="2171"/>
      <c r="X380" s="2171"/>
      <c r="Y380" s="2171"/>
    </row>
    <row r="381" spans="1:25">
      <c r="A381" s="2170"/>
      <c r="B381" s="2170"/>
      <c r="C381" s="2170"/>
      <c r="D381" s="2170"/>
      <c r="E381" s="2170"/>
      <c r="R381" s="2171"/>
      <c r="S381" s="2171"/>
      <c r="T381" s="2171"/>
      <c r="U381" s="2171"/>
      <c r="V381" s="2171"/>
      <c r="W381" s="2171"/>
      <c r="X381" s="2171"/>
      <c r="Y381" s="2171"/>
    </row>
    <row r="382" spans="1:25">
      <c r="A382" s="2170"/>
      <c r="B382" s="2170"/>
      <c r="C382" s="2170"/>
      <c r="D382" s="2170"/>
      <c r="E382" s="2170"/>
      <c r="R382" s="2171"/>
      <c r="S382" s="2171"/>
      <c r="T382" s="2171"/>
      <c r="U382" s="2171"/>
      <c r="V382" s="2171"/>
      <c r="W382" s="2171"/>
      <c r="X382" s="2171"/>
      <c r="Y382" s="2171"/>
    </row>
    <row r="383" spans="1:25">
      <c r="A383" s="2170"/>
      <c r="B383" s="2170"/>
      <c r="C383" s="2170"/>
      <c r="D383" s="2170"/>
      <c r="E383" s="2170"/>
      <c r="R383" s="2171"/>
      <c r="S383" s="2171"/>
      <c r="T383" s="2171"/>
      <c r="U383" s="2171"/>
      <c r="V383" s="2171"/>
      <c r="W383" s="2171"/>
      <c r="X383" s="2171"/>
      <c r="Y383" s="2171"/>
    </row>
    <row r="384" spans="1:25">
      <c r="A384" s="2170"/>
      <c r="B384" s="2170"/>
      <c r="C384" s="2170"/>
      <c r="D384" s="2170"/>
      <c r="E384" s="2170"/>
      <c r="R384" s="2171"/>
      <c r="S384" s="2171"/>
      <c r="T384" s="2171"/>
      <c r="U384" s="2171"/>
      <c r="V384" s="2171"/>
      <c r="W384" s="2171"/>
      <c r="X384" s="2171"/>
      <c r="Y384" s="2171"/>
    </row>
    <row r="385" spans="1:25">
      <c r="A385" s="2170"/>
      <c r="B385" s="2170"/>
      <c r="C385" s="2170"/>
      <c r="D385" s="2170"/>
      <c r="E385" s="2170"/>
      <c r="R385" s="2171"/>
      <c r="S385" s="2171"/>
      <c r="T385" s="2171"/>
      <c r="U385" s="2171"/>
      <c r="V385" s="2171"/>
      <c r="W385" s="2171"/>
      <c r="X385" s="2171"/>
      <c r="Y385" s="2171"/>
    </row>
    <row r="386" spans="1:25">
      <c r="A386" s="2170"/>
      <c r="B386" s="2170"/>
      <c r="C386" s="2170"/>
      <c r="D386" s="2170"/>
      <c r="E386" s="2170"/>
      <c r="R386" s="2171"/>
      <c r="S386" s="2171"/>
      <c r="T386" s="2171"/>
      <c r="U386" s="2171"/>
      <c r="V386" s="2171"/>
      <c r="W386" s="2171"/>
      <c r="X386" s="2171"/>
      <c r="Y386" s="2171"/>
    </row>
    <row r="387" spans="1:25">
      <c r="A387" s="2170"/>
      <c r="B387" s="2170"/>
      <c r="C387" s="2170"/>
      <c r="D387" s="2170"/>
      <c r="E387" s="2170"/>
      <c r="R387" s="2171"/>
      <c r="S387" s="2171"/>
      <c r="T387" s="2171"/>
      <c r="U387" s="2171"/>
      <c r="V387" s="2171"/>
      <c r="W387" s="2171"/>
      <c r="X387" s="2171"/>
      <c r="Y387" s="2171"/>
    </row>
    <row r="388" spans="1:25">
      <c r="A388" s="2170"/>
      <c r="B388" s="2170"/>
      <c r="C388" s="2170"/>
      <c r="D388" s="2170"/>
      <c r="E388" s="2170"/>
      <c r="R388" s="2171"/>
      <c r="S388" s="2171"/>
      <c r="T388" s="2171"/>
      <c r="U388" s="2171"/>
      <c r="V388" s="2171"/>
      <c r="W388" s="2171"/>
      <c r="X388" s="2171"/>
      <c r="Y388" s="2171"/>
    </row>
    <row r="389" spans="1:25">
      <c r="A389" s="2170"/>
      <c r="B389" s="2170"/>
      <c r="C389" s="2170"/>
      <c r="D389" s="2170"/>
      <c r="E389" s="2170"/>
      <c r="R389" s="2171"/>
      <c r="S389" s="2171"/>
      <c r="T389" s="2171"/>
      <c r="U389" s="2171"/>
      <c r="V389" s="2171"/>
      <c r="W389" s="2171"/>
      <c r="X389" s="2171"/>
      <c r="Y389" s="2171"/>
    </row>
    <row r="390" spans="1:25">
      <c r="A390" s="2170"/>
      <c r="B390" s="2170"/>
      <c r="C390" s="2170"/>
      <c r="D390" s="2170"/>
      <c r="E390" s="2170"/>
      <c r="R390" s="2171"/>
      <c r="S390" s="2171"/>
      <c r="T390" s="2171"/>
      <c r="U390" s="2171"/>
      <c r="V390" s="2171"/>
      <c r="W390" s="2171"/>
      <c r="X390" s="2171"/>
      <c r="Y390" s="2171"/>
    </row>
    <row r="391" spans="1:25">
      <c r="A391" s="2170"/>
      <c r="B391" s="2170"/>
      <c r="C391" s="2170"/>
      <c r="D391" s="2170"/>
      <c r="E391" s="2170"/>
      <c r="R391" s="2171"/>
      <c r="S391" s="2171"/>
      <c r="T391" s="2171"/>
      <c r="U391" s="2171"/>
      <c r="V391" s="2171"/>
      <c r="W391" s="2171"/>
      <c r="X391" s="2171"/>
      <c r="Y391" s="2171"/>
    </row>
    <row r="392" spans="1:25">
      <c r="A392" s="2170"/>
      <c r="B392" s="2170"/>
      <c r="C392" s="2170"/>
      <c r="D392" s="2170"/>
      <c r="E392" s="2170"/>
      <c r="R392" s="2171"/>
      <c r="S392" s="2171"/>
      <c r="T392" s="2171"/>
      <c r="U392" s="2171"/>
      <c r="V392" s="2171"/>
      <c r="W392" s="2171"/>
      <c r="X392" s="2171"/>
      <c r="Y392" s="2171"/>
    </row>
    <row r="393" spans="1:25">
      <c r="A393" s="2170"/>
      <c r="B393" s="2170"/>
      <c r="C393" s="2170"/>
      <c r="D393" s="2170"/>
      <c r="E393" s="2170"/>
      <c r="R393" s="2171"/>
      <c r="S393" s="2171"/>
      <c r="T393" s="2171"/>
      <c r="U393" s="2171"/>
      <c r="V393" s="2171"/>
      <c r="W393" s="2171"/>
      <c r="X393" s="2171"/>
      <c r="Y393" s="2171"/>
    </row>
    <row r="394" spans="1:25">
      <c r="A394" s="2170"/>
      <c r="B394" s="2170"/>
      <c r="C394" s="2170"/>
      <c r="D394" s="2170"/>
      <c r="E394" s="2170"/>
      <c r="R394" s="2171"/>
      <c r="S394" s="2171"/>
      <c r="T394" s="2171"/>
      <c r="U394" s="2171"/>
      <c r="V394" s="2171"/>
      <c r="W394" s="2171"/>
      <c r="X394" s="2171"/>
      <c r="Y394" s="2171"/>
    </row>
    <row r="395" spans="1:25">
      <c r="A395" s="2170"/>
      <c r="B395" s="2170"/>
      <c r="C395" s="2170"/>
      <c r="D395" s="2170"/>
      <c r="E395" s="2170"/>
      <c r="R395" s="2171"/>
      <c r="S395" s="2171"/>
      <c r="T395" s="2171"/>
      <c r="U395" s="2171"/>
      <c r="V395" s="2171"/>
      <c r="W395" s="2171"/>
      <c r="X395" s="2171"/>
      <c r="Y395" s="2171"/>
    </row>
    <row r="396" spans="1:25">
      <c r="A396" s="2170"/>
      <c r="B396" s="2170"/>
      <c r="C396" s="2170"/>
      <c r="D396" s="2170"/>
      <c r="E396" s="2170"/>
      <c r="R396" s="2171"/>
      <c r="S396" s="2171"/>
      <c r="T396" s="2171"/>
      <c r="U396" s="2171"/>
      <c r="V396" s="2171"/>
      <c r="W396" s="2171"/>
      <c r="X396" s="2171"/>
      <c r="Y396" s="2171"/>
    </row>
    <row r="397" spans="1:25">
      <c r="A397" s="2170"/>
      <c r="B397" s="2170"/>
      <c r="C397" s="2170"/>
      <c r="D397" s="2170"/>
      <c r="E397" s="2170"/>
      <c r="R397" s="2171"/>
      <c r="S397" s="2171"/>
      <c r="T397" s="2171"/>
      <c r="U397" s="2171"/>
      <c r="V397" s="2171"/>
      <c r="W397" s="2171"/>
      <c r="X397" s="2171"/>
      <c r="Y397" s="2171"/>
    </row>
    <row r="398" spans="1:25">
      <c r="A398" s="2170"/>
      <c r="B398" s="2170"/>
      <c r="C398" s="2170"/>
      <c r="D398" s="2170"/>
      <c r="E398" s="2170"/>
      <c r="R398" s="2171"/>
      <c r="S398" s="2171"/>
      <c r="T398" s="2171"/>
      <c r="U398" s="2171"/>
      <c r="V398" s="2171"/>
      <c r="W398" s="2171"/>
      <c r="X398" s="2171"/>
      <c r="Y398" s="2171"/>
    </row>
    <row r="399" spans="1:25">
      <c r="A399" s="2170"/>
      <c r="B399" s="2170"/>
      <c r="C399" s="2170"/>
      <c r="D399" s="2170"/>
      <c r="E399" s="2170"/>
      <c r="R399" s="2171"/>
      <c r="S399" s="2171"/>
      <c r="T399" s="2171"/>
      <c r="U399" s="2171"/>
      <c r="V399" s="2171"/>
      <c r="W399" s="2171"/>
      <c r="X399" s="2171"/>
      <c r="Y399" s="2171"/>
    </row>
    <row r="400" spans="1:25">
      <c r="A400" s="2170"/>
      <c r="B400" s="2170"/>
      <c r="C400" s="2170"/>
      <c r="D400" s="2170"/>
      <c r="E400" s="2170"/>
      <c r="R400" s="2171"/>
      <c r="S400" s="2171"/>
      <c r="T400" s="2171"/>
      <c r="U400" s="2171"/>
      <c r="V400" s="2171"/>
      <c r="W400" s="2171"/>
      <c r="X400" s="2171"/>
      <c r="Y400" s="2171"/>
    </row>
    <row r="401" spans="1:25">
      <c r="A401" s="2170"/>
      <c r="B401" s="2170"/>
      <c r="C401" s="2170"/>
      <c r="D401" s="2170"/>
      <c r="E401" s="2170"/>
      <c r="R401" s="2171"/>
      <c r="S401" s="2171"/>
      <c r="T401" s="2171"/>
      <c r="U401" s="2171"/>
      <c r="V401" s="2171"/>
      <c r="W401" s="2171"/>
      <c r="X401" s="2171"/>
      <c r="Y401" s="2171"/>
    </row>
    <row r="402" spans="1:25">
      <c r="A402" s="2170"/>
      <c r="B402" s="2170"/>
      <c r="C402" s="2170"/>
      <c r="D402" s="2170"/>
      <c r="E402" s="2170"/>
      <c r="R402" s="2171"/>
      <c r="S402" s="2171"/>
      <c r="T402" s="2171"/>
      <c r="U402" s="2171"/>
      <c r="V402" s="2171"/>
      <c r="W402" s="2171"/>
      <c r="X402" s="2171"/>
      <c r="Y402" s="2171"/>
    </row>
    <row r="403" spans="1:25">
      <c r="A403" s="2170"/>
      <c r="B403" s="2170"/>
      <c r="C403" s="2170"/>
      <c r="D403" s="2170"/>
      <c r="E403" s="2170"/>
      <c r="R403" s="2171"/>
      <c r="S403" s="2171"/>
      <c r="T403" s="2171"/>
      <c r="U403" s="2171"/>
      <c r="V403" s="2171"/>
      <c r="W403" s="2171"/>
      <c r="X403" s="2171"/>
      <c r="Y403" s="2171"/>
    </row>
    <row r="404" spans="1:25">
      <c r="A404" s="2170"/>
      <c r="B404" s="2170"/>
      <c r="C404" s="2170"/>
      <c r="D404" s="2170"/>
      <c r="E404" s="2170"/>
      <c r="R404" s="2171"/>
      <c r="S404" s="2171"/>
      <c r="T404" s="2171"/>
      <c r="U404" s="2171"/>
      <c r="V404" s="2171"/>
      <c r="W404" s="2171"/>
      <c r="X404" s="2171"/>
      <c r="Y404" s="2171"/>
    </row>
    <row r="405" spans="1:25">
      <c r="A405" s="2170"/>
      <c r="B405" s="2170"/>
      <c r="C405" s="2170"/>
      <c r="D405" s="2170"/>
      <c r="E405" s="2170"/>
      <c r="R405" s="2171"/>
      <c r="S405" s="2171"/>
      <c r="T405" s="2171"/>
      <c r="U405" s="2171"/>
      <c r="V405" s="2171"/>
      <c r="W405" s="2171"/>
      <c r="X405" s="2171"/>
      <c r="Y405" s="2171"/>
    </row>
    <row r="406" spans="1:25">
      <c r="A406" s="2170"/>
      <c r="B406" s="2170"/>
      <c r="C406" s="2170"/>
      <c r="D406" s="2170"/>
      <c r="E406" s="2170"/>
      <c r="R406" s="2171"/>
      <c r="S406" s="2171"/>
      <c r="T406" s="2171"/>
      <c r="U406" s="2171"/>
      <c r="V406" s="2171"/>
      <c r="W406" s="2171"/>
      <c r="X406" s="2171"/>
      <c r="Y406" s="2171"/>
    </row>
    <row r="407" spans="1:25">
      <c r="A407" s="2170"/>
      <c r="B407" s="2170"/>
      <c r="C407" s="2170"/>
      <c r="D407" s="2170"/>
      <c r="E407" s="2170"/>
      <c r="R407" s="2171"/>
      <c r="S407" s="2171"/>
      <c r="T407" s="2171"/>
      <c r="U407" s="2171"/>
      <c r="V407" s="2171"/>
      <c r="W407" s="2171"/>
      <c r="X407" s="2171"/>
      <c r="Y407" s="2171"/>
    </row>
    <row r="408" spans="1:25">
      <c r="A408" s="2170"/>
      <c r="B408" s="2170"/>
      <c r="C408" s="2170"/>
      <c r="D408" s="2170"/>
      <c r="E408" s="2170"/>
      <c r="R408" s="2171"/>
      <c r="S408" s="2171"/>
      <c r="T408" s="2171"/>
      <c r="U408" s="2171"/>
      <c r="V408" s="2171"/>
      <c r="W408" s="2171"/>
      <c r="X408" s="2171"/>
      <c r="Y408" s="2171"/>
    </row>
    <row r="409" spans="1:25">
      <c r="A409" s="2170"/>
      <c r="B409" s="2170"/>
      <c r="C409" s="2170"/>
      <c r="D409" s="2170"/>
      <c r="E409" s="2170"/>
      <c r="R409" s="2171"/>
      <c r="S409" s="2171"/>
      <c r="T409" s="2171"/>
      <c r="U409" s="2171"/>
      <c r="V409" s="2171"/>
      <c r="W409" s="2171"/>
      <c r="X409" s="2171"/>
      <c r="Y409" s="2171"/>
    </row>
    <row r="410" spans="1:25">
      <c r="A410" s="2170"/>
      <c r="B410" s="2170"/>
      <c r="C410" s="2170"/>
      <c r="D410" s="2170"/>
      <c r="E410" s="2170"/>
      <c r="R410" s="2171"/>
      <c r="S410" s="2171"/>
      <c r="T410" s="2171"/>
      <c r="U410" s="2171"/>
      <c r="V410" s="2171"/>
      <c r="W410" s="2171"/>
      <c r="X410" s="2171"/>
      <c r="Y410" s="2171"/>
    </row>
    <row r="411" spans="1:25">
      <c r="A411" s="2170"/>
      <c r="B411" s="2170"/>
      <c r="C411" s="2170"/>
      <c r="D411" s="2170"/>
      <c r="E411" s="2170"/>
      <c r="R411" s="2171"/>
      <c r="S411" s="2171"/>
      <c r="T411" s="2171"/>
      <c r="U411" s="2171"/>
      <c r="V411" s="2171"/>
      <c r="W411" s="2171"/>
      <c r="X411" s="2171"/>
      <c r="Y411" s="2171"/>
    </row>
    <row r="412" spans="1:25">
      <c r="A412" s="2170"/>
      <c r="B412" s="2170"/>
      <c r="C412" s="2170"/>
      <c r="D412" s="2170"/>
      <c r="E412" s="2170"/>
      <c r="R412" s="2171"/>
      <c r="S412" s="2171"/>
      <c r="T412" s="2171"/>
      <c r="U412" s="2171"/>
      <c r="V412" s="2171"/>
      <c r="W412" s="2171"/>
      <c r="X412" s="2171"/>
      <c r="Y412" s="2171"/>
    </row>
    <row r="413" spans="1:25">
      <c r="A413" s="2170"/>
      <c r="B413" s="2170"/>
      <c r="C413" s="2170"/>
      <c r="D413" s="2170"/>
      <c r="E413" s="2170"/>
      <c r="R413" s="2171"/>
      <c r="S413" s="2171"/>
      <c r="T413" s="2171"/>
      <c r="U413" s="2171"/>
      <c r="V413" s="2171"/>
      <c r="W413" s="2171"/>
      <c r="X413" s="2171"/>
      <c r="Y413" s="2171"/>
    </row>
    <row r="414" spans="1:25">
      <c r="A414" s="2170"/>
      <c r="B414" s="2170"/>
      <c r="C414" s="2170"/>
      <c r="D414" s="2170"/>
      <c r="E414" s="2170"/>
      <c r="R414" s="2171"/>
      <c r="S414" s="2171"/>
      <c r="T414" s="2171"/>
      <c r="U414" s="2171"/>
      <c r="V414" s="2171"/>
      <c r="W414" s="2171"/>
      <c r="X414" s="2171"/>
      <c r="Y414" s="2171"/>
    </row>
    <row r="415" spans="1:25">
      <c r="A415" s="2170"/>
      <c r="B415" s="2170"/>
      <c r="C415" s="2170"/>
      <c r="D415" s="2170"/>
      <c r="E415" s="2170"/>
      <c r="R415" s="2171"/>
      <c r="S415" s="2171"/>
      <c r="T415" s="2171"/>
      <c r="U415" s="2171"/>
      <c r="V415" s="2171"/>
      <c r="W415" s="2171"/>
      <c r="X415" s="2171"/>
      <c r="Y415" s="2171"/>
    </row>
    <row r="416" spans="1:25">
      <c r="A416" s="2170"/>
      <c r="B416" s="2170"/>
      <c r="C416" s="2170"/>
      <c r="D416" s="2170"/>
      <c r="E416" s="2170"/>
      <c r="R416" s="2171"/>
      <c r="S416" s="2171"/>
      <c r="T416" s="2171"/>
      <c r="U416" s="2171"/>
      <c r="V416" s="2171"/>
      <c r="W416" s="2171"/>
      <c r="X416" s="2171"/>
      <c r="Y416" s="2171"/>
    </row>
    <row r="417" spans="1:25">
      <c r="A417" s="2170"/>
      <c r="B417" s="2170"/>
      <c r="C417" s="2170"/>
      <c r="D417" s="2170"/>
      <c r="E417" s="2170"/>
      <c r="R417" s="2171"/>
      <c r="S417" s="2171"/>
      <c r="T417" s="2171"/>
      <c r="U417" s="2171"/>
      <c r="V417" s="2171"/>
      <c r="W417" s="2171"/>
      <c r="X417" s="2171"/>
      <c r="Y417" s="2171"/>
    </row>
    <row r="418" spans="1:25">
      <c r="A418" s="2170"/>
      <c r="B418" s="2170"/>
      <c r="C418" s="2170"/>
      <c r="D418" s="2170"/>
      <c r="E418" s="2170"/>
      <c r="R418" s="2171"/>
      <c r="S418" s="2171"/>
      <c r="T418" s="2171"/>
      <c r="U418" s="2171"/>
      <c r="V418" s="2171"/>
      <c r="W418" s="2171"/>
      <c r="X418" s="2171"/>
      <c r="Y418" s="2171"/>
    </row>
    <row r="419" spans="1:25">
      <c r="A419" s="2170"/>
      <c r="B419" s="2170"/>
      <c r="C419" s="2170"/>
      <c r="D419" s="2170"/>
      <c r="E419" s="2170"/>
      <c r="R419" s="2171"/>
      <c r="S419" s="2171"/>
      <c r="T419" s="2171"/>
      <c r="U419" s="2171"/>
      <c r="V419" s="2171"/>
      <c r="W419" s="2171"/>
      <c r="X419" s="2171"/>
      <c r="Y419" s="2171"/>
    </row>
    <row r="420" spans="1:25">
      <c r="A420" s="2170"/>
      <c r="B420" s="2170"/>
      <c r="C420" s="2170"/>
      <c r="D420" s="2170"/>
      <c r="E420" s="2170"/>
      <c r="R420" s="2171"/>
      <c r="S420" s="2171"/>
      <c r="T420" s="2171"/>
      <c r="U420" s="2171"/>
      <c r="V420" s="2171"/>
      <c r="W420" s="2171"/>
      <c r="X420" s="2171"/>
      <c r="Y420" s="2171"/>
    </row>
    <row r="421" spans="1:25">
      <c r="A421" s="2170"/>
      <c r="B421" s="2170"/>
      <c r="C421" s="2170"/>
      <c r="D421" s="2170"/>
      <c r="E421" s="2170"/>
      <c r="R421" s="2171"/>
      <c r="S421" s="2171"/>
      <c r="T421" s="2171"/>
      <c r="U421" s="2171"/>
      <c r="V421" s="2171"/>
      <c r="W421" s="2171"/>
      <c r="X421" s="2171"/>
      <c r="Y421" s="2171"/>
    </row>
    <row r="422" spans="1:25">
      <c r="A422" s="2170"/>
      <c r="B422" s="2170"/>
      <c r="C422" s="2170"/>
      <c r="D422" s="2170"/>
      <c r="E422" s="2170"/>
      <c r="R422" s="2171"/>
      <c r="S422" s="2171"/>
      <c r="T422" s="2171"/>
      <c r="U422" s="2171"/>
      <c r="V422" s="2171"/>
      <c r="W422" s="2171"/>
      <c r="X422" s="2171"/>
      <c r="Y422" s="2171"/>
    </row>
    <row r="423" spans="1:25">
      <c r="A423" s="2170"/>
      <c r="B423" s="2170"/>
      <c r="C423" s="2170"/>
      <c r="D423" s="2170"/>
      <c r="E423" s="2170"/>
      <c r="R423" s="2171"/>
      <c r="S423" s="2171"/>
      <c r="T423" s="2171"/>
      <c r="U423" s="2171"/>
      <c r="V423" s="2171"/>
      <c r="W423" s="2171"/>
      <c r="X423" s="2171"/>
      <c r="Y423" s="2171"/>
    </row>
    <row r="424" spans="1:25">
      <c r="A424" s="2170"/>
      <c r="B424" s="2170"/>
      <c r="C424" s="2170"/>
      <c r="D424" s="2170"/>
      <c r="E424" s="2170"/>
      <c r="R424" s="2171"/>
      <c r="S424" s="2171"/>
      <c r="T424" s="2171"/>
      <c r="U424" s="2171"/>
      <c r="V424" s="2171"/>
      <c r="W424" s="2171"/>
      <c r="X424" s="2171"/>
      <c r="Y424" s="2171"/>
    </row>
    <row r="425" spans="1:25">
      <c r="A425" s="2170"/>
      <c r="B425" s="2170"/>
      <c r="C425" s="2170"/>
      <c r="D425" s="2170"/>
      <c r="E425" s="2170"/>
      <c r="R425" s="2171"/>
      <c r="S425" s="2171"/>
      <c r="T425" s="2171"/>
      <c r="U425" s="2171"/>
      <c r="V425" s="2171"/>
      <c r="W425" s="2171"/>
      <c r="X425" s="2171"/>
      <c r="Y425" s="2171"/>
    </row>
    <row r="426" spans="1:25">
      <c r="A426" s="2170"/>
      <c r="B426" s="2170"/>
      <c r="C426" s="2170"/>
      <c r="D426" s="2170"/>
      <c r="E426" s="2170"/>
      <c r="R426" s="2171"/>
      <c r="S426" s="2171"/>
      <c r="T426" s="2171"/>
      <c r="U426" s="2171"/>
      <c r="V426" s="2171"/>
      <c r="W426" s="2171"/>
      <c r="X426" s="2171"/>
      <c r="Y426" s="2171"/>
    </row>
    <row r="427" spans="1:25">
      <c r="A427" s="2170"/>
      <c r="B427" s="2170"/>
      <c r="C427" s="2170"/>
      <c r="D427" s="2170"/>
      <c r="E427" s="2170"/>
      <c r="R427" s="2171"/>
      <c r="S427" s="2171"/>
      <c r="T427" s="2171"/>
      <c r="U427" s="2171"/>
      <c r="V427" s="2171"/>
      <c r="W427" s="2171"/>
      <c r="X427" s="2171"/>
      <c r="Y427" s="2171"/>
    </row>
    <row r="428" spans="1:25">
      <c r="A428" s="2170"/>
      <c r="B428" s="2170"/>
      <c r="C428" s="2170"/>
      <c r="D428" s="2170"/>
      <c r="E428" s="2170"/>
      <c r="R428" s="2171"/>
      <c r="S428" s="2171"/>
      <c r="T428" s="2171"/>
      <c r="U428" s="2171"/>
      <c r="V428" s="2171"/>
      <c r="W428" s="2171"/>
      <c r="X428" s="2171"/>
      <c r="Y428" s="2171"/>
    </row>
    <row r="429" spans="1:25">
      <c r="A429" s="2170"/>
      <c r="B429" s="2170"/>
      <c r="C429" s="2170"/>
      <c r="D429" s="2170"/>
      <c r="E429" s="2170"/>
      <c r="R429" s="2171"/>
      <c r="S429" s="2171"/>
      <c r="T429" s="2171"/>
      <c r="U429" s="2171"/>
      <c r="V429" s="2171"/>
      <c r="W429" s="2171"/>
      <c r="X429" s="2171"/>
      <c r="Y429" s="2171"/>
    </row>
    <row r="430" spans="1:25">
      <c r="A430" s="2170"/>
      <c r="B430" s="2170"/>
      <c r="C430" s="2170"/>
      <c r="D430" s="2170"/>
      <c r="E430" s="2170"/>
      <c r="R430" s="2171"/>
      <c r="S430" s="2171"/>
      <c r="T430" s="2171"/>
      <c r="U430" s="2171"/>
      <c r="V430" s="2171"/>
      <c r="W430" s="2171"/>
      <c r="X430" s="2171"/>
      <c r="Y430" s="2171"/>
    </row>
    <row r="431" spans="1:25">
      <c r="A431" s="2170"/>
      <c r="B431" s="2170"/>
      <c r="C431" s="2170"/>
      <c r="D431" s="2170"/>
      <c r="E431" s="2170"/>
      <c r="R431" s="2171"/>
      <c r="S431" s="2171"/>
      <c r="T431" s="2171"/>
      <c r="U431" s="2171"/>
      <c r="V431" s="2171"/>
      <c r="W431" s="2171"/>
      <c r="X431" s="2171"/>
      <c r="Y431" s="2171"/>
    </row>
    <row r="432" spans="1:25">
      <c r="A432" s="2170"/>
      <c r="B432" s="2170"/>
      <c r="C432" s="2170"/>
      <c r="D432" s="2170"/>
      <c r="E432" s="2170"/>
      <c r="R432" s="2171"/>
      <c r="S432" s="2171"/>
      <c r="T432" s="2171"/>
      <c r="U432" s="2171"/>
      <c r="V432" s="2171"/>
      <c r="W432" s="2171"/>
      <c r="X432" s="2171"/>
      <c r="Y432" s="2171"/>
    </row>
    <row r="433" spans="1:25">
      <c r="A433" s="2170"/>
      <c r="B433" s="2170"/>
      <c r="C433" s="2170"/>
      <c r="D433" s="2170"/>
      <c r="E433" s="2170"/>
      <c r="R433" s="2171"/>
      <c r="S433" s="2171"/>
      <c r="T433" s="2171"/>
      <c r="U433" s="2171"/>
      <c r="V433" s="2171"/>
      <c r="W433" s="2171"/>
      <c r="X433" s="2171"/>
      <c r="Y433" s="2171"/>
    </row>
    <row r="434" spans="1:25">
      <c r="A434" s="2170"/>
      <c r="B434" s="2170"/>
      <c r="C434" s="2170"/>
      <c r="D434" s="2170"/>
      <c r="E434" s="2170"/>
      <c r="R434" s="2171"/>
      <c r="S434" s="2171"/>
      <c r="T434" s="2171"/>
      <c r="U434" s="2171"/>
      <c r="V434" s="2171"/>
      <c r="W434" s="2171"/>
      <c r="X434" s="2171"/>
      <c r="Y434" s="2171"/>
    </row>
    <row r="435" spans="1:25">
      <c r="A435" s="2170"/>
      <c r="B435" s="2170"/>
      <c r="C435" s="2170"/>
      <c r="D435" s="2170"/>
      <c r="E435" s="2170"/>
      <c r="R435" s="2171"/>
      <c r="S435" s="2171"/>
      <c r="T435" s="2171"/>
      <c r="U435" s="2171"/>
      <c r="V435" s="2171"/>
      <c r="W435" s="2171"/>
      <c r="X435" s="2171"/>
      <c r="Y435" s="2171"/>
    </row>
    <row r="436" spans="1:25">
      <c r="A436" s="2170"/>
      <c r="B436" s="2170"/>
      <c r="C436" s="2170"/>
      <c r="D436" s="2170"/>
      <c r="E436" s="2170"/>
      <c r="R436" s="2171"/>
      <c r="S436" s="2171"/>
      <c r="T436" s="2171"/>
      <c r="U436" s="2171"/>
      <c r="V436" s="2171"/>
      <c r="W436" s="2171"/>
      <c r="X436" s="2171"/>
      <c r="Y436" s="2171"/>
    </row>
    <row r="437" spans="1:25">
      <c r="A437" s="2170"/>
      <c r="B437" s="2170"/>
      <c r="C437" s="2170"/>
      <c r="D437" s="2170"/>
      <c r="E437" s="2170"/>
      <c r="R437" s="2171"/>
      <c r="S437" s="2171"/>
      <c r="T437" s="2171"/>
      <c r="U437" s="2171"/>
      <c r="V437" s="2171"/>
      <c r="W437" s="2171"/>
      <c r="X437" s="2171"/>
      <c r="Y437" s="2171"/>
    </row>
    <row r="438" spans="1:25">
      <c r="A438" s="2170"/>
      <c r="B438" s="2170"/>
      <c r="C438" s="2170"/>
      <c r="D438" s="2170"/>
      <c r="E438" s="2170"/>
      <c r="R438" s="2171"/>
      <c r="S438" s="2171"/>
      <c r="T438" s="2171"/>
      <c r="U438" s="2171"/>
      <c r="V438" s="2171"/>
      <c r="W438" s="2171"/>
      <c r="X438" s="2171"/>
      <c r="Y438" s="2171"/>
    </row>
    <row r="439" spans="1:25">
      <c r="A439" s="2170"/>
      <c r="B439" s="2170"/>
      <c r="C439" s="2170"/>
      <c r="D439" s="2170"/>
      <c r="E439" s="2170"/>
      <c r="R439" s="2171"/>
      <c r="S439" s="2171"/>
      <c r="T439" s="2171"/>
      <c r="U439" s="2171"/>
      <c r="V439" s="2171"/>
      <c r="W439" s="2171"/>
      <c r="X439" s="2171"/>
      <c r="Y439" s="2171"/>
    </row>
    <row r="440" spans="1:25">
      <c r="A440" s="2170"/>
      <c r="B440" s="2170"/>
      <c r="C440" s="2170"/>
      <c r="D440" s="2170"/>
      <c r="E440" s="2170"/>
      <c r="R440" s="2171"/>
      <c r="S440" s="2171"/>
      <c r="T440" s="2171"/>
      <c r="U440" s="2171"/>
      <c r="V440" s="2171"/>
      <c r="W440" s="2171"/>
      <c r="X440" s="2171"/>
      <c r="Y440" s="2171"/>
    </row>
    <row r="441" spans="1:25">
      <c r="A441" s="2170"/>
      <c r="B441" s="2170"/>
      <c r="C441" s="2170"/>
      <c r="D441" s="2170"/>
      <c r="E441" s="2170"/>
      <c r="R441" s="2171"/>
      <c r="S441" s="2171"/>
      <c r="T441" s="2171"/>
      <c r="U441" s="2171"/>
      <c r="V441" s="2171"/>
      <c r="W441" s="2171"/>
      <c r="X441" s="2171"/>
      <c r="Y441" s="2171"/>
    </row>
    <row r="442" spans="1:25">
      <c r="A442" s="2170"/>
      <c r="B442" s="2170"/>
      <c r="C442" s="2170"/>
      <c r="D442" s="2170"/>
      <c r="E442" s="2170"/>
      <c r="R442" s="2171"/>
      <c r="S442" s="2171"/>
      <c r="T442" s="2171"/>
      <c r="U442" s="2171"/>
      <c r="V442" s="2171"/>
      <c r="W442" s="2171"/>
      <c r="X442" s="2171"/>
      <c r="Y442" s="2171"/>
    </row>
    <row r="443" spans="1:25">
      <c r="A443" s="2170"/>
      <c r="B443" s="2170"/>
      <c r="C443" s="2170"/>
      <c r="D443" s="2170"/>
      <c r="E443" s="2170"/>
      <c r="R443" s="2171"/>
      <c r="S443" s="2171"/>
      <c r="T443" s="2171"/>
      <c r="U443" s="2171"/>
      <c r="V443" s="2171"/>
      <c r="W443" s="2171"/>
      <c r="X443" s="2171"/>
      <c r="Y443" s="2171"/>
    </row>
    <row r="444" spans="1:25">
      <c r="A444" s="2170"/>
      <c r="B444" s="2170"/>
      <c r="C444" s="2170"/>
      <c r="D444" s="2170"/>
      <c r="E444" s="2170"/>
      <c r="R444" s="2171"/>
      <c r="S444" s="2171"/>
      <c r="T444" s="2171"/>
      <c r="U444" s="2171"/>
      <c r="V444" s="2171"/>
      <c r="W444" s="2171"/>
      <c r="X444" s="2171"/>
      <c r="Y444" s="2171"/>
    </row>
    <row r="445" spans="1:25">
      <c r="A445" s="2170"/>
      <c r="B445" s="2170"/>
      <c r="C445" s="2170"/>
      <c r="D445" s="2170"/>
      <c r="E445" s="2170"/>
      <c r="R445" s="2171"/>
      <c r="S445" s="2171"/>
      <c r="T445" s="2171"/>
      <c r="U445" s="2171"/>
      <c r="V445" s="2171"/>
      <c r="W445" s="2171"/>
      <c r="X445" s="2171"/>
      <c r="Y445" s="2171"/>
    </row>
    <row r="446" spans="1:25">
      <c r="A446" s="2170"/>
      <c r="B446" s="2170"/>
      <c r="C446" s="2170"/>
      <c r="D446" s="2170"/>
      <c r="E446" s="2170"/>
      <c r="R446" s="2171"/>
      <c r="S446" s="2171"/>
      <c r="T446" s="2171"/>
      <c r="U446" s="2171"/>
      <c r="V446" s="2171"/>
      <c r="W446" s="2171"/>
      <c r="X446" s="2171"/>
      <c r="Y446" s="2171"/>
    </row>
    <row r="447" spans="1:25">
      <c r="A447" s="2170"/>
      <c r="B447" s="2170"/>
      <c r="C447" s="2170"/>
      <c r="D447" s="2170"/>
      <c r="E447" s="2170"/>
      <c r="R447" s="2171"/>
      <c r="S447" s="2171"/>
      <c r="T447" s="2171"/>
      <c r="U447" s="2171"/>
      <c r="V447" s="2171"/>
      <c r="W447" s="2171"/>
      <c r="X447" s="2171"/>
      <c r="Y447" s="2171"/>
    </row>
    <row r="448" spans="1:25">
      <c r="A448" s="2170"/>
      <c r="B448" s="2170"/>
      <c r="C448" s="2170"/>
      <c r="D448" s="2170"/>
      <c r="E448" s="2170"/>
      <c r="R448" s="2171"/>
      <c r="S448" s="2171"/>
      <c r="T448" s="2171"/>
      <c r="U448" s="2171"/>
      <c r="V448" s="2171"/>
      <c r="W448" s="2171"/>
      <c r="X448" s="2171"/>
      <c r="Y448" s="2171"/>
    </row>
    <row r="449" spans="1:25">
      <c r="A449" s="2170"/>
      <c r="B449" s="2170"/>
      <c r="C449" s="2170"/>
      <c r="D449" s="2170"/>
      <c r="E449" s="2170"/>
      <c r="R449" s="2171"/>
      <c r="S449" s="2171"/>
      <c r="T449" s="2171"/>
      <c r="U449" s="2171"/>
      <c r="V449" s="2171"/>
      <c r="W449" s="2171"/>
      <c r="X449" s="2171"/>
      <c r="Y449" s="2171"/>
    </row>
    <row r="450" spans="1:25">
      <c r="A450" s="2170"/>
      <c r="B450" s="2170"/>
      <c r="C450" s="2170"/>
      <c r="D450" s="2170"/>
      <c r="E450" s="2170"/>
      <c r="R450" s="2171"/>
      <c r="S450" s="2171"/>
      <c r="T450" s="2171"/>
      <c r="U450" s="2171"/>
      <c r="V450" s="2171"/>
      <c r="W450" s="2171"/>
      <c r="X450" s="2171"/>
      <c r="Y450" s="2171"/>
    </row>
    <row r="451" spans="1:25">
      <c r="A451" s="2170"/>
      <c r="B451" s="2170"/>
      <c r="C451" s="2170"/>
      <c r="D451" s="2170"/>
      <c r="E451" s="2170"/>
      <c r="R451" s="2171"/>
      <c r="S451" s="2171"/>
      <c r="T451" s="2171"/>
      <c r="U451" s="2171"/>
      <c r="V451" s="2171"/>
      <c r="W451" s="2171"/>
      <c r="X451" s="2171"/>
      <c r="Y451" s="2171"/>
    </row>
    <row r="452" spans="1:25">
      <c r="A452" s="2170"/>
      <c r="B452" s="2170"/>
      <c r="C452" s="2170"/>
      <c r="D452" s="2170"/>
      <c r="E452" s="2170"/>
      <c r="R452" s="2171"/>
      <c r="S452" s="2171"/>
      <c r="T452" s="2171"/>
      <c r="U452" s="2171"/>
      <c r="V452" s="2171"/>
      <c r="W452" s="2171"/>
      <c r="X452" s="2171"/>
      <c r="Y452" s="2171"/>
    </row>
    <row r="453" spans="1:25">
      <c r="A453" s="2170"/>
      <c r="B453" s="2170"/>
      <c r="C453" s="2170"/>
      <c r="D453" s="2170"/>
      <c r="E453" s="2170"/>
      <c r="R453" s="2171"/>
      <c r="S453" s="2171"/>
      <c r="T453" s="2171"/>
      <c r="U453" s="2171"/>
      <c r="V453" s="2171"/>
      <c r="W453" s="2171"/>
      <c r="X453" s="2171"/>
      <c r="Y453" s="2171"/>
    </row>
    <row r="454" spans="1:25">
      <c r="A454" s="2170"/>
      <c r="B454" s="2170"/>
      <c r="C454" s="2170"/>
      <c r="D454" s="2170"/>
      <c r="E454" s="2170"/>
      <c r="R454" s="2171"/>
      <c r="S454" s="2171"/>
      <c r="T454" s="2171"/>
      <c r="U454" s="2171"/>
      <c r="V454" s="2171"/>
      <c r="W454" s="2171"/>
      <c r="X454" s="2171"/>
      <c r="Y454" s="2171"/>
    </row>
    <row r="455" spans="1:25">
      <c r="A455" s="2170"/>
      <c r="B455" s="2170"/>
      <c r="C455" s="2170"/>
      <c r="D455" s="2170"/>
      <c r="E455" s="2170"/>
      <c r="R455" s="2171"/>
      <c r="S455" s="2171"/>
      <c r="T455" s="2171"/>
      <c r="U455" s="2171"/>
      <c r="V455" s="2171"/>
      <c r="W455" s="2171"/>
      <c r="X455" s="2171"/>
      <c r="Y455" s="2171"/>
    </row>
    <row r="456" spans="1:25">
      <c r="A456" s="2170"/>
      <c r="B456" s="2170"/>
      <c r="C456" s="2170"/>
      <c r="D456" s="2170"/>
      <c r="E456" s="2170"/>
      <c r="R456" s="2171"/>
      <c r="S456" s="2171"/>
      <c r="T456" s="2171"/>
      <c r="U456" s="2171"/>
      <c r="V456" s="2171"/>
      <c r="W456" s="2171"/>
      <c r="X456" s="2171"/>
      <c r="Y456" s="2171"/>
    </row>
    <row r="457" spans="1:25">
      <c r="A457" s="2170"/>
      <c r="B457" s="2170"/>
      <c r="C457" s="2170"/>
      <c r="D457" s="2170"/>
      <c r="E457" s="2170"/>
      <c r="R457" s="2171"/>
      <c r="S457" s="2171"/>
      <c r="T457" s="2171"/>
      <c r="U457" s="2171"/>
      <c r="V457" s="2171"/>
      <c r="W457" s="2171"/>
      <c r="X457" s="2171"/>
      <c r="Y457" s="2171"/>
    </row>
    <row r="458" spans="1:25">
      <c r="A458" s="2170"/>
      <c r="B458" s="2170"/>
      <c r="C458" s="2170"/>
      <c r="D458" s="2170"/>
      <c r="E458" s="2170"/>
      <c r="R458" s="2171"/>
      <c r="S458" s="2171"/>
      <c r="T458" s="2171"/>
      <c r="U458" s="2171"/>
      <c r="V458" s="2171"/>
      <c r="W458" s="2171"/>
      <c r="X458" s="2171"/>
      <c r="Y458" s="2171"/>
    </row>
    <row r="459" spans="1:25">
      <c r="A459" s="2170"/>
      <c r="B459" s="2170"/>
      <c r="C459" s="2170"/>
      <c r="D459" s="2170"/>
      <c r="E459" s="2170"/>
      <c r="R459" s="2171"/>
      <c r="S459" s="2171"/>
      <c r="T459" s="2171"/>
      <c r="U459" s="2171"/>
      <c r="V459" s="2171"/>
      <c r="W459" s="2171"/>
      <c r="X459" s="2171"/>
      <c r="Y459" s="2171"/>
    </row>
    <row r="460" spans="1:25">
      <c r="A460" s="2170"/>
      <c r="B460" s="2170"/>
      <c r="C460" s="2170"/>
      <c r="D460" s="2170"/>
      <c r="E460" s="2170"/>
      <c r="R460" s="2171"/>
      <c r="S460" s="2171"/>
      <c r="T460" s="2171"/>
      <c r="U460" s="2171"/>
      <c r="V460" s="2171"/>
      <c r="W460" s="2171"/>
      <c r="X460" s="2171"/>
      <c r="Y460" s="2171"/>
    </row>
    <row r="461" spans="1:25">
      <c r="A461" s="2170"/>
      <c r="B461" s="2170"/>
      <c r="C461" s="2170"/>
      <c r="D461" s="2170"/>
      <c r="E461" s="2170"/>
      <c r="R461" s="2171"/>
      <c r="S461" s="2171"/>
      <c r="T461" s="2171"/>
      <c r="U461" s="2171"/>
      <c r="V461" s="2171"/>
      <c r="W461" s="2171"/>
      <c r="X461" s="2171"/>
      <c r="Y461" s="2171"/>
    </row>
    <row r="462" spans="1:25">
      <c r="A462" s="2170"/>
      <c r="B462" s="2170"/>
      <c r="C462" s="2170"/>
      <c r="D462" s="2170"/>
      <c r="E462" s="2170"/>
      <c r="R462" s="2171"/>
      <c r="S462" s="2171"/>
      <c r="T462" s="2171"/>
      <c r="U462" s="2171"/>
      <c r="V462" s="2171"/>
      <c r="W462" s="2171"/>
      <c r="X462" s="2171"/>
      <c r="Y462" s="2171"/>
    </row>
    <row r="463" spans="1:25">
      <c r="A463" s="2170"/>
      <c r="B463" s="2170"/>
      <c r="C463" s="2170"/>
      <c r="D463" s="2170"/>
      <c r="E463" s="2170"/>
      <c r="R463" s="2171"/>
      <c r="S463" s="2171"/>
      <c r="T463" s="2171"/>
      <c r="U463" s="2171"/>
      <c r="V463" s="2171"/>
      <c r="W463" s="2171"/>
      <c r="X463" s="2171"/>
      <c r="Y463" s="2171"/>
    </row>
    <row r="464" spans="1:25">
      <c r="A464" s="2170"/>
      <c r="B464" s="2170"/>
      <c r="C464" s="2170"/>
      <c r="D464" s="2170"/>
      <c r="E464" s="2170"/>
      <c r="R464" s="2171"/>
      <c r="S464" s="2171"/>
      <c r="T464" s="2171"/>
      <c r="U464" s="2171"/>
      <c r="V464" s="2171"/>
      <c r="W464" s="2171"/>
      <c r="X464" s="2171"/>
      <c r="Y464" s="2171"/>
    </row>
    <row r="465" spans="1:25">
      <c r="A465" s="2170"/>
      <c r="B465" s="2170"/>
      <c r="C465" s="2170"/>
      <c r="D465" s="2170"/>
      <c r="E465" s="2170"/>
      <c r="R465" s="2171"/>
      <c r="S465" s="2171"/>
      <c r="T465" s="2171"/>
      <c r="U465" s="2171"/>
      <c r="V465" s="2171"/>
      <c r="W465" s="2171"/>
      <c r="X465" s="2171"/>
      <c r="Y465" s="2171"/>
    </row>
    <row r="466" spans="1:25">
      <c r="A466" s="2170"/>
      <c r="B466" s="2170"/>
      <c r="C466" s="2170"/>
      <c r="D466" s="2170"/>
      <c r="E466" s="2170"/>
      <c r="R466" s="2171"/>
      <c r="S466" s="2171"/>
      <c r="T466" s="2171"/>
      <c r="U466" s="2171"/>
      <c r="V466" s="2171"/>
      <c r="W466" s="2171"/>
      <c r="X466" s="2171"/>
      <c r="Y466" s="2171"/>
    </row>
    <row r="467" spans="1:25">
      <c r="A467" s="2170"/>
      <c r="B467" s="2170"/>
      <c r="C467" s="2170"/>
      <c r="D467" s="2170"/>
      <c r="E467" s="2170"/>
      <c r="R467" s="2171"/>
      <c r="S467" s="2171"/>
      <c r="T467" s="2171"/>
      <c r="U467" s="2171"/>
      <c r="V467" s="2171"/>
      <c r="W467" s="2171"/>
      <c r="X467" s="2171"/>
      <c r="Y467" s="2171"/>
    </row>
    <row r="468" spans="1:25">
      <c r="A468" s="2170"/>
      <c r="B468" s="2170"/>
      <c r="C468" s="2170"/>
      <c r="D468" s="2170"/>
      <c r="E468" s="2170"/>
      <c r="R468" s="2171"/>
      <c r="S468" s="2171"/>
      <c r="T468" s="2171"/>
      <c r="U468" s="2171"/>
      <c r="V468" s="2171"/>
      <c r="W468" s="2171"/>
      <c r="X468" s="2171"/>
      <c r="Y468" s="2171"/>
    </row>
    <row r="469" spans="1:25">
      <c r="A469" s="2170"/>
      <c r="B469" s="2170"/>
      <c r="C469" s="2170"/>
      <c r="D469" s="2170"/>
      <c r="E469" s="2170"/>
      <c r="R469" s="2171"/>
      <c r="S469" s="2171"/>
      <c r="T469" s="2171"/>
      <c r="U469" s="2171"/>
      <c r="V469" s="2171"/>
      <c r="W469" s="2171"/>
      <c r="X469" s="2171"/>
      <c r="Y469" s="2171"/>
    </row>
    <row r="470" spans="1:25">
      <c r="A470" s="2170"/>
      <c r="B470" s="2170"/>
      <c r="C470" s="2170"/>
      <c r="D470" s="2170"/>
      <c r="E470" s="2170"/>
      <c r="R470" s="2171"/>
      <c r="S470" s="2171"/>
      <c r="T470" s="2171"/>
      <c r="U470" s="2171"/>
      <c r="V470" s="2171"/>
      <c r="W470" s="2171"/>
      <c r="X470" s="2171"/>
      <c r="Y470" s="2171"/>
    </row>
    <row r="471" spans="1:25">
      <c r="A471" s="2170"/>
      <c r="B471" s="2170"/>
      <c r="C471" s="2170"/>
      <c r="D471" s="2170"/>
      <c r="E471" s="2170"/>
      <c r="R471" s="2171"/>
      <c r="S471" s="2171"/>
      <c r="T471" s="2171"/>
      <c r="U471" s="2171"/>
      <c r="V471" s="2171"/>
      <c r="W471" s="2171"/>
      <c r="X471" s="2171"/>
      <c r="Y471" s="2171"/>
    </row>
    <row r="472" spans="1:25">
      <c r="A472" s="2170"/>
      <c r="B472" s="2170"/>
      <c r="C472" s="2170"/>
      <c r="D472" s="2170"/>
      <c r="E472" s="2170"/>
      <c r="R472" s="2171"/>
      <c r="S472" s="2171"/>
      <c r="T472" s="2171"/>
      <c r="U472" s="2171"/>
      <c r="V472" s="2171"/>
      <c r="W472" s="2171"/>
      <c r="X472" s="2171"/>
      <c r="Y472" s="2171"/>
    </row>
    <row r="473" spans="1:25">
      <c r="A473" s="2170"/>
      <c r="B473" s="2170"/>
      <c r="C473" s="2170"/>
      <c r="D473" s="2170"/>
      <c r="E473" s="2170"/>
      <c r="R473" s="2171"/>
      <c r="S473" s="2171"/>
      <c r="T473" s="2171"/>
      <c r="U473" s="2171"/>
      <c r="V473" s="2171"/>
      <c r="W473" s="2171"/>
      <c r="X473" s="2171"/>
      <c r="Y473" s="2171"/>
    </row>
    <row r="474" spans="1:25">
      <c r="A474" s="2170"/>
      <c r="B474" s="2170"/>
      <c r="C474" s="2170"/>
      <c r="D474" s="2170"/>
      <c r="E474" s="2170"/>
      <c r="R474" s="2171"/>
      <c r="S474" s="2171"/>
      <c r="T474" s="2171"/>
      <c r="U474" s="2171"/>
      <c r="V474" s="2171"/>
      <c r="W474" s="2171"/>
      <c r="X474" s="2171"/>
      <c r="Y474" s="2171"/>
    </row>
    <row r="475" spans="1:25">
      <c r="A475" s="2170"/>
      <c r="B475" s="2170"/>
      <c r="C475" s="2170"/>
      <c r="D475" s="2170"/>
      <c r="E475" s="2170"/>
      <c r="R475" s="2171"/>
      <c r="S475" s="2171"/>
      <c r="T475" s="2171"/>
      <c r="U475" s="2171"/>
      <c r="V475" s="2171"/>
      <c r="W475" s="2171"/>
      <c r="X475" s="2171"/>
      <c r="Y475" s="2171"/>
    </row>
    <row r="476" spans="1:25">
      <c r="A476" s="2170"/>
      <c r="B476" s="2170"/>
      <c r="C476" s="2170"/>
      <c r="D476" s="2170"/>
      <c r="E476" s="2170"/>
      <c r="R476" s="2171"/>
      <c r="S476" s="2171"/>
      <c r="T476" s="2171"/>
      <c r="U476" s="2171"/>
      <c r="V476" s="2171"/>
      <c r="W476" s="2171"/>
      <c r="X476" s="2171"/>
      <c r="Y476" s="2171"/>
    </row>
    <row r="477" spans="1:25">
      <c r="A477" s="2170"/>
      <c r="B477" s="2170"/>
      <c r="C477" s="2170"/>
      <c r="D477" s="2170"/>
      <c r="E477" s="2170"/>
      <c r="R477" s="2171"/>
      <c r="S477" s="2171"/>
      <c r="T477" s="2171"/>
      <c r="U477" s="2171"/>
      <c r="V477" s="2171"/>
      <c r="W477" s="2171"/>
      <c r="X477" s="2171"/>
      <c r="Y477" s="2171"/>
    </row>
    <row r="478" spans="1:25">
      <c r="A478" s="2170"/>
      <c r="B478" s="2170"/>
      <c r="C478" s="2170"/>
      <c r="D478" s="2170"/>
      <c r="E478" s="2170"/>
      <c r="R478" s="2171"/>
      <c r="S478" s="2171"/>
      <c r="T478" s="2171"/>
      <c r="U478" s="2171"/>
      <c r="V478" s="2171"/>
      <c r="W478" s="2171"/>
      <c r="X478" s="2171"/>
      <c r="Y478" s="2171"/>
    </row>
    <row r="479" spans="1:25">
      <c r="A479" s="2170"/>
      <c r="B479" s="2170"/>
      <c r="C479" s="2170"/>
      <c r="D479" s="2170"/>
      <c r="E479" s="2170"/>
      <c r="R479" s="2171"/>
      <c r="S479" s="2171"/>
      <c r="T479" s="2171"/>
      <c r="U479" s="2171"/>
      <c r="V479" s="2171"/>
      <c r="W479" s="2171"/>
      <c r="X479" s="2171"/>
      <c r="Y479" s="2171"/>
    </row>
    <row r="480" spans="1:25">
      <c r="A480" s="2170"/>
      <c r="B480" s="2170"/>
      <c r="C480" s="2170"/>
      <c r="D480" s="2170"/>
      <c r="E480" s="2170"/>
      <c r="R480" s="2171"/>
      <c r="S480" s="2171"/>
      <c r="T480" s="2171"/>
      <c r="U480" s="2171"/>
      <c r="V480" s="2171"/>
      <c r="W480" s="2171"/>
      <c r="X480" s="2171"/>
      <c r="Y480" s="2171"/>
    </row>
    <row r="481" spans="1:25">
      <c r="A481" s="2170"/>
      <c r="B481" s="2170"/>
      <c r="C481" s="2170"/>
      <c r="D481" s="2170"/>
      <c r="E481" s="2170"/>
      <c r="R481" s="2171"/>
      <c r="S481" s="2171"/>
      <c r="T481" s="2171"/>
      <c r="U481" s="2171"/>
      <c r="V481" s="2171"/>
      <c r="W481" s="2171"/>
      <c r="X481" s="2171"/>
      <c r="Y481" s="2171"/>
    </row>
    <row r="482" spans="1:25">
      <c r="A482" s="2170"/>
      <c r="B482" s="2170"/>
      <c r="C482" s="2170"/>
      <c r="D482" s="2170"/>
      <c r="E482" s="2170"/>
      <c r="R482" s="2171"/>
      <c r="S482" s="2171"/>
      <c r="T482" s="2171"/>
      <c r="U482" s="2171"/>
      <c r="V482" s="2171"/>
      <c r="W482" s="2171"/>
      <c r="X482" s="2171"/>
      <c r="Y482" s="2171"/>
    </row>
    <row r="483" spans="1:25">
      <c r="A483" s="2170"/>
      <c r="B483" s="2170"/>
      <c r="C483" s="2170"/>
      <c r="D483" s="2170"/>
      <c r="E483" s="2170"/>
      <c r="R483" s="2171"/>
      <c r="S483" s="2171"/>
      <c r="T483" s="2171"/>
      <c r="U483" s="2171"/>
      <c r="V483" s="2171"/>
      <c r="W483" s="2171"/>
      <c r="X483" s="2171"/>
      <c r="Y483" s="2171"/>
    </row>
    <row r="484" spans="1:25">
      <c r="A484" s="2170"/>
      <c r="B484" s="2170"/>
      <c r="C484" s="2170"/>
      <c r="D484" s="2170"/>
      <c r="E484" s="2170"/>
      <c r="R484" s="2171"/>
      <c r="S484" s="2171"/>
      <c r="T484" s="2171"/>
      <c r="U484" s="2171"/>
      <c r="V484" s="2171"/>
      <c r="W484" s="2171"/>
      <c r="X484" s="2171"/>
      <c r="Y484" s="2171"/>
    </row>
    <row r="485" spans="1:25">
      <c r="A485" s="2170"/>
      <c r="B485" s="2170"/>
      <c r="C485" s="2170"/>
      <c r="D485" s="2170"/>
      <c r="E485" s="2170"/>
      <c r="R485" s="2171"/>
      <c r="S485" s="2171"/>
      <c r="T485" s="2171"/>
      <c r="U485" s="2171"/>
      <c r="V485" s="2171"/>
      <c r="W485" s="2171"/>
      <c r="X485" s="2171"/>
      <c r="Y485" s="2171"/>
    </row>
    <row r="486" spans="1:25">
      <c r="A486" s="2170"/>
      <c r="B486" s="2170"/>
      <c r="C486" s="2170"/>
      <c r="D486" s="2170"/>
      <c r="E486" s="2170"/>
      <c r="R486" s="2171"/>
      <c r="S486" s="2171"/>
      <c r="T486" s="2171"/>
      <c r="U486" s="2171"/>
      <c r="V486" s="2171"/>
      <c r="W486" s="2171"/>
      <c r="X486" s="2171"/>
      <c r="Y486" s="2171"/>
    </row>
    <row r="487" spans="1:25">
      <c r="A487" s="2170"/>
      <c r="B487" s="2170"/>
      <c r="C487" s="2170"/>
      <c r="D487" s="2170"/>
      <c r="E487" s="2170"/>
      <c r="R487" s="2171"/>
      <c r="S487" s="2171"/>
      <c r="T487" s="2171"/>
      <c r="U487" s="2171"/>
      <c r="V487" s="2171"/>
      <c r="W487" s="2171"/>
      <c r="X487" s="2171"/>
      <c r="Y487" s="2171"/>
    </row>
    <row r="488" spans="1:25">
      <c r="A488" s="2170"/>
      <c r="B488" s="2170"/>
      <c r="C488" s="2170"/>
      <c r="D488" s="2170"/>
      <c r="E488" s="2170"/>
      <c r="R488" s="2171"/>
      <c r="S488" s="2171"/>
      <c r="T488" s="2171"/>
      <c r="U488" s="2171"/>
      <c r="V488" s="2171"/>
      <c r="W488" s="2171"/>
      <c r="X488" s="2171"/>
      <c r="Y488" s="2171"/>
    </row>
    <row r="489" spans="1:25">
      <c r="A489" s="2170"/>
      <c r="B489" s="2170"/>
      <c r="C489" s="2170"/>
      <c r="D489" s="2170"/>
      <c r="E489" s="2170"/>
      <c r="R489" s="2171"/>
      <c r="S489" s="2171"/>
      <c r="T489" s="2171"/>
      <c r="U489" s="2171"/>
      <c r="V489" s="2171"/>
      <c r="W489" s="2171"/>
      <c r="X489" s="2171"/>
      <c r="Y489" s="2171"/>
    </row>
    <row r="490" spans="1:25">
      <c r="A490" s="2170"/>
      <c r="B490" s="2170"/>
      <c r="C490" s="2170"/>
      <c r="D490" s="2170"/>
      <c r="E490" s="2170"/>
      <c r="R490" s="2171"/>
      <c r="S490" s="2171"/>
      <c r="T490" s="2171"/>
      <c r="U490" s="2171"/>
      <c r="V490" s="2171"/>
      <c r="W490" s="2171"/>
      <c r="X490" s="2171"/>
      <c r="Y490" s="2171"/>
    </row>
    <row r="491" spans="1:25">
      <c r="A491" s="2170"/>
      <c r="B491" s="2170"/>
      <c r="C491" s="2170"/>
      <c r="D491" s="2170"/>
      <c r="E491" s="2170"/>
      <c r="R491" s="2171"/>
      <c r="S491" s="2171"/>
      <c r="T491" s="2171"/>
      <c r="U491" s="2171"/>
      <c r="V491" s="2171"/>
      <c r="W491" s="2171"/>
      <c r="X491" s="2171"/>
      <c r="Y491" s="2171"/>
    </row>
    <row r="492" spans="1:25">
      <c r="A492" s="2170"/>
      <c r="B492" s="2170"/>
      <c r="C492" s="2170"/>
      <c r="D492" s="2170"/>
      <c r="E492" s="2170"/>
      <c r="R492" s="2171"/>
      <c r="S492" s="2171"/>
      <c r="T492" s="2171"/>
      <c r="U492" s="2171"/>
      <c r="V492" s="2171"/>
      <c r="W492" s="2171"/>
      <c r="X492" s="2171"/>
      <c r="Y492" s="2171"/>
    </row>
    <row r="493" spans="1:25">
      <c r="A493" s="2170"/>
      <c r="B493" s="2170"/>
      <c r="C493" s="2170"/>
      <c r="D493" s="2170"/>
      <c r="E493" s="2170"/>
      <c r="R493" s="2171"/>
      <c r="S493" s="2171"/>
      <c r="T493" s="2171"/>
      <c r="U493" s="2171"/>
      <c r="V493" s="2171"/>
      <c r="W493" s="2171"/>
      <c r="X493" s="2171"/>
      <c r="Y493" s="2171"/>
    </row>
    <row r="494" spans="1:25">
      <c r="A494" s="2170"/>
      <c r="B494" s="2170"/>
      <c r="C494" s="2170"/>
      <c r="D494" s="2170"/>
      <c r="E494" s="2170"/>
      <c r="R494" s="2171"/>
      <c r="S494" s="2171"/>
      <c r="T494" s="2171"/>
      <c r="U494" s="2171"/>
      <c r="V494" s="2171"/>
      <c r="W494" s="2171"/>
      <c r="X494" s="2171"/>
      <c r="Y494" s="2171"/>
    </row>
    <row r="495" spans="1:25">
      <c r="A495" s="2170"/>
      <c r="B495" s="2170"/>
      <c r="C495" s="2170"/>
      <c r="D495" s="2170"/>
      <c r="E495" s="2170"/>
      <c r="R495" s="2171"/>
      <c r="S495" s="2171"/>
      <c r="T495" s="2171"/>
      <c r="U495" s="2171"/>
      <c r="V495" s="2171"/>
      <c r="W495" s="2171"/>
      <c r="X495" s="2171"/>
      <c r="Y495" s="2171"/>
    </row>
    <row r="496" spans="1:25">
      <c r="A496" s="2170"/>
      <c r="B496" s="2170"/>
      <c r="C496" s="2170"/>
      <c r="D496" s="2170"/>
      <c r="E496" s="2170"/>
      <c r="R496" s="2171"/>
      <c r="S496" s="2171"/>
      <c r="T496" s="2171"/>
      <c r="U496" s="2171"/>
      <c r="V496" s="2171"/>
      <c r="W496" s="2171"/>
      <c r="X496" s="2171"/>
      <c r="Y496" s="2171"/>
    </row>
    <row r="497" spans="1:25">
      <c r="A497" s="2170"/>
      <c r="B497" s="2170"/>
      <c r="C497" s="2170"/>
      <c r="D497" s="2170"/>
      <c r="E497" s="2170"/>
      <c r="R497" s="2171"/>
      <c r="S497" s="2171"/>
      <c r="T497" s="2171"/>
      <c r="U497" s="2171"/>
      <c r="V497" s="2171"/>
      <c r="W497" s="2171"/>
      <c r="X497" s="2171"/>
      <c r="Y497" s="2171"/>
    </row>
    <row r="498" spans="1:25">
      <c r="A498" s="2170"/>
      <c r="B498" s="2170"/>
      <c r="C498" s="2170"/>
      <c r="D498" s="2170"/>
      <c r="E498" s="2170"/>
      <c r="R498" s="2171"/>
      <c r="S498" s="2171"/>
      <c r="T498" s="2171"/>
      <c r="U498" s="2171"/>
      <c r="V498" s="2171"/>
      <c r="W498" s="2171"/>
      <c r="X498" s="2171"/>
      <c r="Y498" s="2171"/>
    </row>
    <row r="499" spans="1:25">
      <c r="A499" s="2170"/>
      <c r="B499" s="2170"/>
      <c r="C499" s="2170"/>
      <c r="D499" s="2170"/>
      <c r="E499" s="2170"/>
      <c r="R499" s="2171"/>
      <c r="S499" s="2171"/>
      <c r="T499" s="2171"/>
      <c r="U499" s="2171"/>
      <c r="V499" s="2171"/>
      <c r="W499" s="2171"/>
      <c r="X499" s="2171"/>
      <c r="Y499" s="2171"/>
    </row>
    <row r="500" spans="1:25">
      <c r="A500" s="2170"/>
      <c r="B500" s="2170"/>
      <c r="C500" s="2170"/>
      <c r="D500" s="2170"/>
      <c r="E500" s="2170"/>
      <c r="R500" s="2171"/>
      <c r="S500" s="2171"/>
      <c r="T500" s="2171"/>
      <c r="U500" s="2171"/>
      <c r="V500" s="2171"/>
      <c r="W500" s="2171"/>
      <c r="X500" s="2171"/>
      <c r="Y500" s="2171"/>
    </row>
    <row r="501" spans="1:25">
      <c r="A501" s="2170"/>
      <c r="B501" s="2170"/>
      <c r="C501" s="2170"/>
      <c r="D501" s="2170"/>
      <c r="E501" s="2170"/>
      <c r="R501" s="2171"/>
      <c r="S501" s="2171"/>
      <c r="T501" s="2171"/>
      <c r="U501" s="2171"/>
      <c r="V501" s="2171"/>
      <c r="W501" s="2171"/>
      <c r="X501" s="2171"/>
      <c r="Y501" s="2171"/>
    </row>
    <row r="502" spans="1:25">
      <c r="A502" s="2170"/>
      <c r="B502" s="2170"/>
      <c r="C502" s="2170"/>
      <c r="D502" s="2170"/>
      <c r="E502" s="2170"/>
      <c r="R502" s="2171"/>
      <c r="S502" s="2171"/>
      <c r="T502" s="2171"/>
      <c r="U502" s="2171"/>
      <c r="V502" s="2171"/>
      <c r="W502" s="2171"/>
      <c r="X502" s="2171"/>
      <c r="Y502" s="2171"/>
    </row>
    <row r="503" spans="1:25">
      <c r="A503" s="2170"/>
      <c r="B503" s="2170"/>
      <c r="C503" s="2170"/>
      <c r="D503" s="2170"/>
      <c r="E503" s="2170"/>
      <c r="R503" s="2171"/>
      <c r="S503" s="2171"/>
      <c r="T503" s="2171"/>
      <c r="U503" s="2171"/>
      <c r="V503" s="2171"/>
      <c r="W503" s="2171"/>
      <c r="X503" s="2171"/>
      <c r="Y503" s="2171"/>
    </row>
    <row r="504" spans="1:25">
      <c r="A504" s="2170"/>
      <c r="B504" s="2170"/>
      <c r="C504" s="2170"/>
      <c r="D504" s="2170"/>
      <c r="E504" s="2170"/>
      <c r="R504" s="2171"/>
      <c r="S504" s="2171"/>
      <c r="T504" s="2171"/>
      <c r="U504" s="2171"/>
      <c r="V504" s="2171"/>
      <c r="W504" s="2171"/>
      <c r="X504" s="2171"/>
      <c r="Y504" s="2171"/>
    </row>
    <row r="505" spans="1:25">
      <c r="A505" s="2170"/>
      <c r="B505" s="2170"/>
      <c r="C505" s="2170"/>
      <c r="D505" s="2170"/>
      <c r="E505" s="2170"/>
      <c r="R505" s="2171"/>
      <c r="S505" s="2171"/>
      <c r="T505" s="2171"/>
      <c r="U505" s="2171"/>
      <c r="V505" s="2171"/>
      <c r="W505" s="2171"/>
      <c r="X505" s="2171"/>
      <c r="Y505" s="2171"/>
    </row>
    <row r="506" spans="1:25">
      <c r="A506" s="2170"/>
      <c r="B506" s="2170"/>
      <c r="C506" s="2170"/>
      <c r="D506" s="2170"/>
      <c r="E506" s="2170"/>
      <c r="R506" s="2171"/>
      <c r="S506" s="2171"/>
      <c r="T506" s="2171"/>
      <c r="U506" s="2171"/>
      <c r="V506" s="2171"/>
      <c r="W506" s="2171"/>
      <c r="X506" s="2171"/>
      <c r="Y506" s="2171"/>
    </row>
    <row r="507" spans="1:25">
      <c r="A507" s="2170"/>
      <c r="B507" s="2170"/>
      <c r="C507" s="2170"/>
      <c r="D507" s="2170"/>
      <c r="E507" s="2170"/>
      <c r="R507" s="2171"/>
      <c r="S507" s="2171"/>
      <c r="T507" s="2171"/>
      <c r="U507" s="2171"/>
      <c r="V507" s="2171"/>
      <c r="W507" s="2171"/>
      <c r="X507" s="2171"/>
      <c r="Y507" s="2171"/>
    </row>
    <row r="508" spans="1:25">
      <c r="A508" s="2170"/>
      <c r="B508" s="2170"/>
      <c r="C508" s="2170"/>
      <c r="D508" s="2170"/>
      <c r="E508" s="2170"/>
      <c r="R508" s="2171"/>
      <c r="S508" s="2171"/>
      <c r="T508" s="2171"/>
      <c r="U508" s="2171"/>
      <c r="V508" s="2171"/>
      <c r="W508" s="2171"/>
      <c r="X508" s="2171"/>
      <c r="Y508" s="2171"/>
    </row>
    <row r="509" spans="1:25">
      <c r="A509" s="2170"/>
      <c r="B509" s="2170"/>
      <c r="C509" s="2170"/>
      <c r="D509" s="2170"/>
      <c r="E509" s="2170"/>
      <c r="R509" s="2171"/>
      <c r="S509" s="2171"/>
      <c r="T509" s="2171"/>
      <c r="U509" s="2171"/>
      <c r="V509" s="2171"/>
      <c r="W509" s="2171"/>
      <c r="X509" s="2171"/>
      <c r="Y509" s="2171"/>
    </row>
    <row r="510" spans="1:25">
      <c r="A510" s="2170"/>
      <c r="B510" s="2170"/>
      <c r="C510" s="2170"/>
      <c r="D510" s="2170"/>
      <c r="E510" s="2170"/>
      <c r="R510" s="2171"/>
      <c r="S510" s="2171"/>
      <c r="T510" s="2171"/>
      <c r="U510" s="2171"/>
      <c r="V510" s="2171"/>
      <c r="W510" s="2171"/>
      <c r="X510" s="2171"/>
      <c r="Y510" s="2171"/>
    </row>
    <row r="511" spans="1:25">
      <c r="A511" s="2170"/>
      <c r="B511" s="2170"/>
      <c r="C511" s="2170"/>
      <c r="D511" s="2170"/>
      <c r="E511" s="2170"/>
      <c r="R511" s="2171"/>
      <c r="S511" s="2171"/>
      <c r="T511" s="2171"/>
      <c r="U511" s="2171"/>
      <c r="V511" s="2171"/>
      <c r="W511" s="2171"/>
      <c r="X511" s="2171"/>
      <c r="Y511" s="2171"/>
    </row>
    <row r="512" spans="1:25">
      <c r="A512" s="2170"/>
      <c r="B512" s="2170"/>
      <c r="C512" s="2170"/>
      <c r="D512" s="2170"/>
      <c r="E512" s="2170"/>
      <c r="R512" s="2171"/>
      <c r="S512" s="2171"/>
      <c r="T512" s="2171"/>
      <c r="U512" s="2171"/>
      <c r="V512" s="2171"/>
      <c r="W512" s="2171"/>
      <c r="X512" s="2171"/>
      <c r="Y512" s="2171"/>
    </row>
    <row r="513" spans="1:25">
      <c r="A513" s="2170"/>
      <c r="B513" s="2170"/>
      <c r="C513" s="2170"/>
      <c r="D513" s="2170"/>
      <c r="E513" s="2170"/>
      <c r="R513" s="2171"/>
      <c r="S513" s="2171"/>
      <c r="T513" s="2171"/>
      <c r="U513" s="2171"/>
      <c r="V513" s="2171"/>
      <c r="W513" s="2171"/>
      <c r="X513" s="2171"/>
      <c r="Y513" s="2171"/>
    </row>
    <row r="514" spans="1:25">
      <c r="A514" s="2170"/>
      <c r="B514" s="2170"/>
      <c r="C514" s="2170"/>
      <c r="D514" s="2170"/>
      <c r="E514" s="2170"/>
      <c r="R514" s="2171"/>
      <c r="S514" s="2171"/>
      <c r="T514" s="2171"/>
      <c r="U514" s="2171"/>
      <c r="V514" s="2171"/>
      <c r="W514" s="2171"/>
      <c r="X514" s="2171"/>
      <c r="Y514" s="2171"/>
    </row>
    <row r="515" spans="1:25">
      <c r="A515" s="2170"/>
      <c r="B515" s="2170"/>
      <c r="C515" s="2170"/>
      <c r="D515" s="2170"/>
      <c r="E515" s="2170"/>
      <c r="R515" s="2171"/>
      <c r="S515" s="2171"/>
      <c r="T515" s="2171"/>
      <c r="U515" s="2171"/>
      <c r="V515" s="2171"/>
      <c r="W515" s="2171"/>
      <c r="X515" s="2171"/>
      <c r="Y515" s="2171"/>
    </row>
    <row r="516" spans="1:25">
      <c r="A516" s="2170"/>
      <c r="B516" s="2170"/>
      <c r="C516" s="2170"/>
      <c r="D516" s="2170"/>
      <c r="E516" s="2170"/>
      <c r="R516" s="2171"/>
      <c r="S516" s="2171"/>
      <c r="T516" s="2171"/>
      <c r="U516" s="2171"/>
      <c r="V516" s="2171"/>
      <c r="W516" s="2171"/>
      <c r="X516" s="2171"/>
      <c r="Y516" s="2171"/>
    </row>
    <row r="517" spans="1:25">
      <c r="A517" s="2170"/>
      <c r="B517" s="2170"/>
      <c r="C517" s="2170"/>
      <c r="D517" s="2170"/>
      <c r="E517" s="2170"/>
      <c r="R517" s="2171"/>
      <c r="S517" s="2171"/>
      <c r="T517" s="2171"/>
      <c r="U517" s="2171"/>
      <c r="V517" s="2171"/>
      <c r="W517" s="2171"/>
      <c r="X517" s="2171"/>
      <c r="Y517" s="2171"/>
    </row>
    <row r="518" spans="1:25">
      <c r="A518" s="2170"/>
      <c r="B518" s="2170"/>
      <c r="C518" s="2170"/>
      <c r="D518" s="2170"/>
      <c r="E518" s="2170"/>
      <c r="R518" s="2171"/>
      <c r="S518" s="2171"/>
      <c r="T518" s="2171"/>
      <c r="U518" s="2171"/>
      <c r="V518" s="2171"/>
      <c r="W518" s="2171"/>
      <c r="X518" s="2171"/>
      <c r="Y518" s="2171"/>
    </row>
    <row r="519" spans="1:25">
      <c r="A519" s="2170"/>
      <c r="B519" s="2170"/>
      <c r="C519" s="2170"/>
      <c r="D519" s="2170"/>
      <c r="E519" s="2170"/>
      <c r="R519" s="2171"/>
      <c r="S519" s="2171"/>
      <c r="T519" s="2171"/>
      <c r="U519" s="2171"/>
      <c r="V519" s="2171"/>
      <c r="W519" s="2171"/>
      <c r="X519" s="2171"/>
      <c r="Y519" s="2171"/>
    </row>
    <row r="520" spans="1:25">
      <c r="A520" s="2170"/>
      <c r="B520" s="2170"/>
      <c r="C520" s="2170"/>
      <c r="D520" s="2170"/>
      <c r="E520" s="2170"/>
      <c r="R520" s="2171"/>
      <c r="S520" s="2171"/>
      <c r="T520" s="2171"/>
      <c r="U520" s="2171"/>
      <c r="V520" s="2171"/>
      <c r="W520" s="2171"/>
      <c r="X520" s="2171"/>
      <c r="Y520" s="2171"/>
    </row>
    <row r="521" spans="1:25">
      <c r="A521" s="2170"/>
      <c r="B521" s="2170"/>
      <c r="C521" s="2170"/>
      <c r="D521" s="2170"/>
      <c r="E521" s="2170"/>
      <c r="R521" s="2171"/>
      <c r="S521" s="2171"/>
      <c r="T521" s="2171"/>
      <c r="U521" s="2171"/>
      <c r="V521" s="2171"/>
      <c r="W521" s="2171"/>
      <c r="X521" s="2171"/>
      <c r="Y521" s="2171"/>
    </row>
    <row r="522" spans="1:25">
      <c r="A522" s="2170"/>
      <c r="B522" s="2170"/>
      <c r="C522" s="2170"/>
      <c r="D522" s="2170"/>
      <c r="E522" s="2170"/>
      <c r="R522" s="2171"/>
      <c r="S522" s="2171"/>
      <c r="T522" s="2171"/>
      <c r="U522" s="2171"/>
      <c r="V522" s="2171"/>
      <c r="W522" s="2171"/>
      <c r="X522" s="2171"/>
      <c r="Y522" s="2171"/>
    </row>
    <row r="523" spans="1:25">
      <c r="A523" s="2170"/>
      <c r="B523" s="2170"/>
      <c r="C523" s="2170"/>
      <c r="D523" s="2170"/>
      <c r="E523" s="2170"/>
      <c r="R523" s="2171"/>
      <c r="S523" s="2171"/>
      <c r="T523" s="2171"/>
      <c r="U523" s="2171"/>
      <c r="V523" s="2171"/>
      <c r="W523" s="2171"/>
      <c r="X523" s="2171"/>
      <c r="Y523" s="2171"/>
    </row>
    <row r="524" spans="1:25">
      <c r="A524" s="2170"/>
      <c r="B524" s="2170"/>
      <c r="C524" s="2170"/>
      <c r="D524" s="2170"/>
      <c r="E524" s="2170"/>
      <c r="R524" s="2171"/>
      <c r="S524" s="2171"/>
      <c r="T524" s="2171"/>
      <c r="U524" s="2171"/>
      <c r="V524" s="2171"/>
      <c r="W524" s="2171"/>
      <c r="X524" s="2171"/>
      <c r="Y524" s="2171"/>
    </row>
    <row r="525" spans="1:25">
      <c r="A525" s="2170"/>
      <c r="B525" s="2170"/>
      <c r="C525" s="2170"/>
      <c r="D525" s="2170"/>
      <c r="E525" s="2170"/>
      <c r="R525" s="2171"/>
      <c r="S525" s="2171"/>
      <c r="T525" s="2171"/>
      <c r="U525" s="2171"/>
      <c r="V525" s="2171"/>
      <c r="W525" s="2171"/>
      <c r="X525" s="2171"/>
      <c r="Y525" s="2171"/>
    </row>
    <row r="526" spans="1:25">
      <c r="A526" s="2170"/>
      <c r="B526" s="2170"/>
      <c r="C526" s="2170"/>
      <c r="D526" s="2170"/>
      <c r="E526" s="2170"/>
      <c r="R526" s="2171"/>
      <c r="S526" s="2171"/>
      <c r="T526" s="2171"/>
      <c r="U526" s="2171"/>
      <c r="V526" s="2171"/>
      <c r="W526" s="2171"/>
      <c r="X526" s="2171"/>
      <c r="Y526" s="2171"/>
    </row>
    <row r="527" spans="1:25">
      <c r="A527" s="2170"/>
      <c r="B527" s="2170"/>
      <c r="C527" s="2170"/>
      <c r="D527" s="2170"/>
      <c r="E527" s="2170"/>
      <c r="R527" s="2171"/>
      <c r="S527" s="2171"/>
      <c r="T527" s="2171"/>
      <c r="U527" s="2171"/>
      <c r="V527" s="2171"/>
      <c r="W527" s="2171"/>
      <c r="X527" s="2171"/>
      <c r="Y527" s="2171"/>
    </row>
    <row r="528" spans="1:25">
      <c r="A528" s="2170"/>
      <c r="B528" s="2170"/>
      <c r="C528" s="2170"/>
      <c r="D528" s="2170"/>
      <c r="E528" s="2170"/>
      <c r="R528" s="2171"/>
      <c r="S528" s="2171"/>
      <c r="T528" s="2171"/>
      <c r="U528" s="2171"/>
      <c r="V528" s="2171"/>
      <c r="W528" s="2171"/>
      <c r="X528" s="2171"/>
      <c r="Y528" s="2171"/>
    </row>
    <row r="529" spans="1:25">
      <c r="A529" s="2170"/>
      <c r="B529" s="2170"/>
      <c r="C529" s="2170"/>
      <c r="D529" s="2170"/>
      <c r="E529" s="2170"/>
      <c r="R529" s="2171"/>
      <c r="S529" s="2171"/>
      <c r="T529" s="2171"/>
      <c r="U529" s="2171"/>
      <c r="V529" s="2171"/>
      <c r="W529" s="2171"/>
      <c r="X529" s="2171"/>
      <c r="Y529" s="2171"/>
    </row>
    <row r="530" spans="1:25">
      <c r="A530" s="2170"/>
      <c r="B530" s="2170"/>
      <c r="C530" s="2170"/>
      <c r="D530" s="2170"/>
      <c r="E530" s="2170"/>
      <c r="R530" s="2171"/>
      <c r="S530" s="2171"/>
      <c r="T530" s="2171"/>
      <c r="U530" s="2171"/>
      <c r="V530" s="2171"/>
      <c r="W530" s="2171"/>
      <c r="X530" s="2171"/>
      <c r="Y530" s="2171"/>
    </row>
    <row r="531" spans="1:25">
      <c r="A531" s="2170"/>
      <c r="B531" s="2170"/>
      <c r="C531" s="2170"/>
      <c r="D531" s="2170"/>
      <c r="E531" s="2170"/>
      <c r="R531" s="2171"/>
      <c r="S531" s="2171"/>
      <c r="T531" s="2171"/>
      <c r="U531" s="2171"/>
      <c r="V531" s="2171"/>
      <c r="W531" s="2171"/>
      <c r="X531" s="2171"/>
      <c r="Y531" s="2171"/>
    </row>
    <row r="532" spans="1:25">
      <c r="A532" s="2170"/>
      <c r="B532" s="2170"/>
      <c r="C532" s="2170"/>
      <c r="D532" s="2170"/>
      <c r="E532" s="2170"/>
      <c r="R532" s="2171"/>
      <c r="S532" s="2171"/>
      <c r="T532" s="2171"/>
      <c r="U532" s="2171"/>
      <c r="V532" s="2171"/>
      <c r="W532" s="2171"/>
      <c r="X532" s="2171"/>
      <c r="Y532" s="2171"/>
    </row>
    <row r="533" spans="1:25">
      <c r="A533" s="2170"/>
      <c r="B533" s="2170"/>
      <c r="C533" s="2170"/>
      <c r="D533" s="2170"/>
      <c r="E533" s="2170"/>
      <c r="R533" s="2171"/>
      <c r="S533" s="2171"/>
      <c r="T533" s="2171"/>
      <c r="U533" s="2171"/>
      <c r="V533" s="2171"/>
      <c r="W533" s="2171"/>
      <c r="X533" s="2171"/>
      <c r="Y533" s="2171"/>
    </row>
    <row r="534" spans="1:25">
      <c r="A534" s="2170"/>
      <c r="B534" s="2170"/>
      <c r="C534" s="2170"/>
      <c r="D534" s="2170"/>
      <c r="E534" s="2170"/>
      <c r="R534" s="2171"/>
      <c r="S534" s="2171"/>
      <c r="T534" s="2171"/>
      <c r="U534" s="2171"/>
      <c r="V534" s="2171"/>
      <c r="W534" s="2171"/>
      <c r="X534" s="2171"/>
      <c r="Y534" s="2171"/>
    </row>
    <row r="535" spans="1:25">
      <c r="A535" s="2170"/>
      <c r="B535" s="2170"/>
      <c r="C535" s="2170"/>
      <c r="D535" s="2170"/>
      <c r="E535" s="2170"/>
      <c r="R535" s="2171"/>
      <c r="S535" s="2171"/>
      <c r="T535" s="2171"/>
      <c r="U535" s="2171"/>
      <c r="V535" s="2171"/>
      <c r="W535" s="2171"/>
      <c r="X535" s="2171"/>
      <c r="Y535" s="2171"/>
    </row>
    <row r="536" spans="1:25">
      <c r="A536" s="2170"/>
      <c r="B536" s="2170"/>
      <c r="C536" s="2170"/>
      <c r="D536" s="2170"/>
      <c r="E536" s="2170"/>
      <c r="R536" s="2171"/>
      <c r="S536" s="2171"/>
      <c r="T536" s="2171"/>
      <c r="U536" s="2171"/>
      <c r="V536" s="2171"/>
      <c r="W536" s="2171"/>
      <c r="X536" s="2171"/>
      <c r="Y536" s="2171"/>
    </row>
    <row r="537" spans="1:25">
      <c r="A537" s="2170"/>
      <c r="B537" s="2170"/>
      <c r="C537" s="2170"/>
      <c r="D537" s="2170"/>
      <c r="E537" s="2170"/>
      <c r="R537" s="2171"/>
      <c r="S537" s="2171"/>
      <c r="T537" s="2171"/>
      <c r="U537" s="2171"/>
      <c r="V537" s="2171"/>
      <c r="W537" s="2171"/>
      <c r="X537" s="2171"/>
      <c r="Y537" s="2171"/>
    </row>
    <row r="538" spans="1:25">
      <c r="A538" s="2170"/>
      <c r="B538" s="2170"/>
      <c r="C538" s="2170"/>
      <c r="D538" s="2170"/>
      <c r="E538" s="2170"/>
      <c r="R538" s="2171"/>
      <c r="S538" s="2171"/>
      <c r="T538" s="2171"/>
      <c r="U538" s="2171"/>
      <c r="V538" s="2171"/>
      <c r="W538" s="2171"/>
      <c r="X538" s="2171"/>
      <c r="Y538" s="2171"/>
    </row>
    <row r="539" spans="1:25">
      <c r="A539" s="2170"/>
      <c r="B539" s="2170"/>
      <c r="C539" s="2170"/>
      <c r="D539" s="2170"/>
      <c r="E539" s="2170"/>
      <c r="R539" s="2171"/>
      <c r="S539" s="2171"/>
      <c r="T539" s="2171"/>
      <c r="U539" s="2171"/>
      <c r="V539" s="2171"/>
      <c r="W539" s="2171"/>
      <c r="X539" s="2171"/>
      <c r="Y539" s="2171"/>
    </row>
    <row r="540" spans="1:25">
      <c r="A540" s="2170"/>
      <c r="B540" s="2170"/>
      <c r="C540" s="2170"/>
      <c r="D540" s="2170"/>
      <c r="E540" s="2170"/>
      <c r="R540" s="2171"/>
      <c r="S540" s="2171"/>
      <c r="T540" s="2171"/>
      <c r="U540" s="2171"/>
      <c r="V540" s="2171"/>
      <c r="W540" s="2171"/>
      <c r="X540" s="2171"/>
      <c r="Y540" s="2171"/>
    </row>
    <row r="541" spans="1:25">
      <c r="A541" s="2170"/>
      <c r="B541" s="2170"/>
      <c r="C541" s="2170"/>
      <c r="D541" s="2170"/>
      <c r="E541" s="2170"/>
      <c r="R541" s="2171"/>
      <c r="S541" s="2171"/>
      <c r="T541" s="2171"/>
      <c r="U541" s="2171"/>
      <c r="V541" s="2171"/>
      <c r="W541" s="2171"/>
      <c r="X541" s="2171"/>
      <c r="Y541" s="2171"/>
    </row>
    <row r="542" spans="1:25">
      <c r="A542" s="2170"/>
      <c r="B542" s="2170"/>
      <c r="C542" s="2170"/>
      <c r="D542" s="2170"/>
      <c r="E542" s="2170"/>
      <c r="R542" s="2171"/>
      <c r="S542" s="2171"/>
      <c r="T542" s="2171"/>
      <c r="U542" s="2171"/>
      <c r="V542" s="2171"/>
      <c r="W542" s="2171"/>
      <c r="X542" s="2171"/>
      <c r="Y542" s="2171"/>
    </row>
    <row r="543" spans="1:25">
      <c r="A543" s="2170"/>
      <c r="B543" s="2170"/>
      <c r="C543" s="2170"/>
      <c r="D543" s="2170"/>
      <c r="E543" s="2170"/>
      <c r="R543" s="2171"/>
      <c r="S543" s="2171"/>
      <c r="T543" s="2171"/>
      <c r="U543" s="2171"/>
      <c r="V543" s="2171"/>
      <c r="W543" s="2171"/>
      <c r="X543" s="2171"/>
      <c r="Y543" s="2171"/>
    </row>
    <row r="544" spans="1:25">
      <c r="A544" s="2170"/>
      <c r="B544" s="2170"/>
      <c r="C544" s="2170"/>
      <c r="D544" s="2170"/>
      <c r="E544" s="2170"/>
      <c r="R544" s="2171"/>
      <c r="S544" s="2171"/>
      <c r="T544" s="2171"/>
      <c r="U544" s="2171"/>
      <c r="V544" s="2171"/>
      <c r="W544" s="2171"/>
      <c r="X544" s="2171"/>
      <c r="Y544" s="2171"/>
    </row>
    <row r="545" spans="1:25">
      <c r="A545" s="2170"/>
      <c r="B545" s="2170"/>
      <c r="C545" s="2170"/>
      <c r="D545" s="2170"/>
      <c r="E545" s="2170"/>
      <c r="R545" s="2171"/>
      <c r="S545" s="2171"/>
      <c r="T545" s="2171"/>
      <c r="U545" s="2171"/>
      <c r="V545" s="2171"/>
      <c r="W545" s="2171"/>
      <c r="X545" s="2171"/>
      <c r="Y545" s="2171"/>
    </row>
    <row r="546" spans="1:25">
      <c r="A546" s="2170"/>
      <c r="B546" s="2170"/>
      <c r="C546" s="2170"/>
      <c r="D546" s="2170"/>
      <c r="E546" s="2170"/>
      <c r="R546" s="2171"/>
      <c r="S546" s="2171"/>
      <c r="T546" s="2171"/>
      <c r="U546" s="2171"/>
      <c r="V546" s="2171"/>
      <c r="W546" s="2171"/>
      <c r="X546" s="2171"/>
      <c r="Y546" s="2171"/>
    </row>
    <row r="547" spans="1:25">
      <c r="A547" s="2170"/>
      <c r="B547" s="2170"/>
      <c r="C547" s="2170"/>
      <c r="D547" s="2170"/>
      <c r="E547" s="2170"/>
      <c r="R547" s="2171"/>
      <c r="S547" s="2171"/>
      <c r="T547" s="2171"/>
      <c r="U547" s="2171"/>
      <c r="V547" s="2171"/>
      <c r="W547" s="2171"/>
      <c r="X547" s="2171"/>
      <c r="Y547" s="2171"/>
    </row>
    <row r="548" spans="1:25">
      <c r="A548" s="2170"/>
      <c r="B548" s="2170"/>
      <c r="C548" s="2170"/>
      <c r="D548" s="2170"/>
      <c r="E548" s="2170"/>
      <c r="R548" s="2171"/>
      <c r="S548" s="2171"/>
      <c r="T548" s="2171"/>
      <c r="U548" s="2171"/>
      <c r="V548" s="2171"/>
      <c r="W548" s="2171"/>
      <c r="X548" s="2171"/>
      <c r="Y548" s="2171"/>
    </row>
    <row r="549" spans="1:25">
      <c r="A549" s="2170"/>
      <c r="B549" s="2170"/>
      <c r="C549" s="2170"/>
      <c r="D549" s="2170"/>
      <c r="E549" s="2170"/>
      <c r="R549" s="2171"/>
      <c r="S549" s="2171"/>
      <c r="T549" s="2171"/>
      <c r="U549" s="2171"/>
      <c r="V549" s="2171"/>
      <c r="W549" s="2171"/>
      <c r="X549" s="2171"/>
      <c r="Y549" s="2171"/>
    </row>
    <row r="550" spans="1:25">
      <c r="A550" s="2170"/>
      <c r="B550" s="2170"/>
      <c r="C550" s="2170"/>
      <c r="D550" s="2170"/>
      <c r="E550" s="2170"/>
      <c r="R550" s="2171"/>
      <c r="S550" s="2171"/>
      <c r="T550" s="2171"/>
      <c r="U550" s="2171"/>
      <c r="V550" s="2171"/>
      <c r="W550" s="2171"/>
      <c r="X550" s="2171"/>
      <c r="Y550" s="2171"/>
    </row>
    <row r="551" spans="1:25">
      <c r="A551" s="2170"/>
      <c r="B551" s="2170"/>
      <c r="C551" s="2170"/>
      <c r="D551" s="2170"/>
      <c r="E551" s="2170"/>
      <c r="R551" s="2171"/>
      <c r="S551" s="2171"/>
      <c r="T551" s="2171"/>
      <c r="U551" s="2171"/>
      <c r="V551" s="2171"/>
      <c r="W551" s="2171"/>
      <c r="X551" s="2171"/>
      <c r="Y551" s="2171"/>
    </row>
    <row r="552" spans="1:25">
      <c r="A552" s="2170"/>
      <c r="B552" s="2170"/>
      <c r="C552" s="2170"/>
      <c r="D552" s="2170"/>
      <c r="E552" s="2170"/>
      <c r="R552" s="2171"/>
      <c r="S552" s="2171"/>
      <c r="T552" s="2171"/>
      <c r="U552" s="2171"/>
      <c r="V552" s="2171"/>
      <c r="W552" s="2171"/>
      <c r="X552" s="2171"/>
      <c r="Y552" s="2171"/>
    </row>
    <row r="553" spans="1:25">
      <c r="A553" s="2170"/>
      <c r="B553" s="2170"/>
      <c r="C553" s="2170"/>
      <c r="D553" s="2170"/>
      <c r="E553" s="2170"/>
      <c r="R553" s="2171"/>
      <c r="S553" s="2171"/>
      <c r="T553" s="2171"/>
      <c r="U553" s="2171"/>
      <c r="V553" s="2171"/>
      <c r="W553" s="2171"/>
      <c r="X553" s="2171"/>
      <c r="Y553" s="2171"/>
    </row>
    <row r="554" spans="1:25">
      <c r="A554" s="2170"/>
      <c r="B554" s="2170"/>
      <c r="C554" s="2170"/>
      <c r="D554" s="2170"/>
      <c r="E554" s="2170"/>
      <c r="R554" s="2171"/>
      <c r="S554" s="2171"/>
      <c r="T554" s="2171"/>
      <c r="U554" s="2171"/>
      <c r="V554" s="2171"/>
      <c r="W554" s="2171"/>
      <c r="X554" s="2171"/>
      <c r="Y554" s="2171"/>
    </row>
    <row r="555" spans="1:25">
      <c r="A555" s="2170"/>
      <c r="B555" s="2170"/>
      <c r="C555" s="2170"/>
      <c r="D555" s="2170"/>
      <c r="E555" s="2170"/>
      <c r="R555" s="2171"/>
      <c r="S555" s="2171"/>
      <c r="T555" s="2171"/>
      <c r="U555" s="2171"/>
      <c r="V555" s="2171"/>
      <c r="W555" s="2171"/>
      <c r="X555" s="2171"/>
      <c r="Y555" s="2171"/>
    </row>
    <row r="556" spans="1:25">
      <c r="A556" s="2170"/>
      <c r="B556" s="2170"/>
      <c r="C556" s="2170"/>
      <c r="D556" s="2170"/>
      <c r="E556" s="2170"/>
      <c r="R556" s="2171"/>
      <c r="S556" s="2171"/>
      <c r="T556" s="2171"/>
      <c r="U556" s="2171"/>
      <c r="V556" s="2171"/>
      <c r="W556" s="2171"/>
      <c r="X556" s="2171"/>
      <c r="Y556" s="2171"/>
    </row>
    <row r="557" spans="1:25">
      <c r="A557" s="2170"/>
      <c r="B557" s="2170"/>
      <c r="C557" s="2170"/>
      <c r="D557" s="2170"/>
      <c r="E557" s="2170"/>
      <c r="R557" s="2171"/>
      <c r="S557" s="2171"/>
      <c r="T557" s="2171"/>
      <c r="U557" s="2171"/>
      <c r="V557" s="2171"/>
      <c r="W557" s="2171"/>
      <c r="X557" s="2171"/>
      <c r="Y557" s="2171"/>
    </row>
    <row r="558" spans="1:25">
      <c r="A558" s="2170"/>
      <c r="B558" s="2170"/>
      <c r="C558" s="2170"/>
      <c r="D558" s="2170"/>
      <c r="E558" s="2170"/>
      <c r="R558" s="2171"/>
      <c r="S558" s="2171"/>
      <c r="T558" s="2171"/>
      <c r="U558" s="2171"/>
      <c r="V558" s="2171"/>
      <c r="W558" s="2171"/>
      <c r="X558" s="2171"/>
      <c r="Y558" s="2171"/>
    </row>
    <row r="559" spans="1:25">
      <c r="A559" s="2170"/>
      <c r="B559" s="2170"/>
      <c r="C559" s="2170"/>
      <c r="D559" s="2170"/>
      <c r="E559" s="2170"/>
      <c r="R559" s="2171"/>
      <c r="S559" s="2171"/>
      <c r="T559" s="2171"/>
      <c r="U559" s="2171"/>
      <c r="V559" s="2171"/>
      <c r="W559" s="2171"/>
      <c r="X559" s="2171"/>
      <c r="Y559" s="2171"/>
    </row>
    <row r="560" spans="1:25">
      <c r="A560" s="2170"/>
      <c r="B560" s="2170"/>
      <c r="C560" s="2170"/>
      <c r="D560" s="2170"/>
      <c r="E560" s="2170"/>
      <c r="R560" s="2171"/>
      <c r="S560" s="2171"/>
      <c r="T560" s="2171"/>
      <c r="U560" s="2171"/>
      <c r="V560" s="2171"/>
      <c r="W560" s="2171"/>
      <c r="X560" s="2171"/>
      <c r="Y560" s="2171"/>
    </row>
    <row r="561" spans="1:25">
      <c r="A561" s="2170"/>
      <c r="B561" s="2170"/>
      <c r="C561" s="2170"/>
      <c r="D561" s="2170"/>
      <c r="E561" s="2170"/>
      <c r="R561" s="2171"/>
      <c r="S561" s="2171"/>
      <c r="T561" s="2171"/>
      <c r="U561" s="2171"/>
      <c r="V561" s="2171"/>
      <c r="W561" s="2171"/>
      <c r="X561" s="2171"/>
      <c r="Y561" s="2171"/>
    </row>
    <row r="562" spans="1:25">
      <c r="A562" s="2170"/>
      <c r="B562" s="2170"/>
      <c r="C562" s="2170"/>
      <c r="D562" s="2170"/>
      <c r="E562" s="2170"/>
      <c r="R562" s="2171"/>
      <c r="S562" s="2171"/>
      <c r="T562" s="2171"/>
      <c r="U562" s="2171"/>
      <c r="V562" s="2171"/>
      <c r="W562" s="2171"/>
      <c r="X562" s="2171"/>
      <c r="Y562" s="2171"/>
    </row>
    <row r="563" spans="1:25">
      <c r="A563" s="2170"/>
      <c r="B563" s="2170"/>
      <c r="C563" s="2170"/>
      <c r="D563" s="2170"/>
      <c r="E563" s="2170"/>
      <c r="R563" s="2171"/>
      <c r="S563" s="2171"/>
      <c r="T563" s="2171"/>
      <c r="U563" s="2171"/>
      <c r="V563" s="2171"/>
      <c r="W563" s="2171"/>
      <c r="X563" s="2171"/>
      <c r="Y563" s="2171"/>
    </row>
    <row r="564" spans="1:25">
      <c r="A564" s="2170"/>
      <c r="B564" s="2170"/>
      <c r="C564" s="2170"/>
      <c r="D564" s="2170"/>
      <c r="E564" s="2170"/>
      <c r="R564" s="2171"/>
      <c r="S564" s="2171"/>
      <c r="T564" s="2171"/>
      <c r="U564" s="2171"/>
      <c r="V564" s="2171"/>
      <c r="W564" s="2171"/>
      <c r="X564" s="2171"/>
      <c r="Y564" s="2171"/>
    </row>
    <row r="565" spans="1:25">
      <c r="A565" s="2170"/>
      <c r="B565" s="2170"/>
      <c r="C565" s="2170"/>
      <c r="D565" s="2170"/>
      <c r="E565" s="2170"/>
      <c r="R565" s="2171"/>
      <c r="S565" s="2171"/>
      <c r="T565" s="2171"/>
      <c r="U565" s="2171"/>
      <c r="V565" s="2171"/>
      <c r="W565" s="2171"/>
      <c r="X565" s="2171"/>
      <c r="Y565" s="2171"/>
    </row>
    <row r="566" spans="1:25">
      <c r="A566" s="2170"/>
      <c r="B566" s="2170"/>
      <c r="C566" s="2170"/>
      <c r="D566" s="2170"/>
      <c r="E566" s="2170"/>
      <c r="R566" s="2171"/>
      <c r="S566" s="2171"/>
      <c r="T566" s="2171"/>
      <c r="U566" s="2171"/>
      <c r="V566" s="2171"/>
      <c r="W566" s="2171"/>
      <c r="X566" s="2171"/>
      <c r="Y566" s="2171"/>
    </row>
    <row r="567" spans="1:25">
      <c r="A567" s="2170"/>
      <c r="B567" s="2170"/>
      <c r="C567" s="2170"/>
      <c r="D567" s="2170"/>
      <c r="E567" s="2170"/>
      <c r="R567" s="2171"/>
      <c r="S567" s="2171"/>
      <c r="T567" s="2171"/>
      <c r="U567" s="2171"/>
      <c r="V567" s="2171"/>
      <c r="W567" s="2171"/>
      <c r="X567" s="2171"/>
      <c r="Y567" s="2171"/>
    </row>
    <row r="568" spans="1:25">
      <c r="A568" s="2170"/>
      <c r="B568" s="2170"/>
      <c r="C568" s="2170"/>
      <c r="D568" s="2170"/>
      <c r="E568" s="2170"/>
      <c r="R568" s="2171"/>
      <c r="S568" s="2171"/>
      <c r="T568" s="2171"/>
      <c r="U568" s="2171"/>
      <c r="V568" s="2171"/>
      <c r="W568" s="2171"/>
      <c r="X568" s="2171"/>
      <c r="Y568" s="2171"/>
    </row>
    <row r="569" spans="1:25">
      <c r="A569" s="2170"/>
      <c r="B569" s="2170"/>
      <c r="C569" s="2170"/>
      <c r="D569" s="2170"/>
      <c r="E569" s="2170"/>
      <c r="R569" s="2171"/>
      <c r="S569" s="2171"/>
      <c r="T569" s="2171"/>
      <c r="U569" s="2171"/>
      <c r="V569" s="2171"/>
      <c r="W569" s="2171"/>
      <c r="X569" s="2171"/>
      <c r="Y569" s="2171"/>
    </row>
    <row r="570" spans="1:25">
      <c r="A570" s="2170"/>
      <c r="B570" s="2170"/>
      <c r="C570" s="2170"/>
      <c r="D570" s="2170"/>
      <c r="E570" s="2170"/>
      <c r="R570" s="2171"/>
      <c r="S570" s="2171"/>
      <c r="T570" s="2171"/>
      <c r="U570" s="2171"/>
      <c r="V570" s="2171"/>
      <c r="W570" s="2171"/>
      <c r="X570" s="2171"/>
      <c r="Y570" s="2171"/>
    </row>
    <row r="571" spans="1:25">
      <c r="A571" s="2170"/>
      <c r="B571" s="2170"/>
      <c r="C571" s="2170"/>
      <c r="D571" s="2170"/>
      <c r="E571" s="2170"/>
      <c r="R571" s="2171"/>
      <c r="S571" s="2171"/>
      <c r="T571" s="2171"/>
      <c r="U571" s="2171"/>
      <c r="V571" s="2171"/>
      <c r="W571" s="2171"/>
      <c r="X571" s="2171"/>
      <c r="Y571" s="2171"/>
    </row>
    <row r="572" spans="1:25">
      <c r="A572" s="2170"/>
      <c r="B572" s="2170"/>
      <c r="C572" s="2170"/>
      <c r="D572" s="2170"/>
      <c r="E572" s="2170"/>
      <c r="R572" s="2171"/>
      <c r="S572" s="2171"/>
      <c r="T572" s="2171"/>
      <c r="U572" s="2171"/>
      <c r="V572" s="2171"/>
      <c r="W572" s="2171"/>
      <c r="X572" s="2171"/>
      <c r="Y572" s="2171"/>
    </row>
    <row r="573" spans="1:25">
      <c r="A573" s="2170"/>
      <c r="B573" s="2170"/>
      <c r="C573" s="2170"/>
      <c r="D573" s="2170"/>
      <c r="E573" s="2170"/>
      <c r="R573" s="2171"/>
      <c r="S573" s="2171"/>
      <c r="T573" s="2171"/>
      <c r="U573" s="2171"/>
      <c r="V573" s="2171"/>
      <c r="W573" s="2171"/>
      <c r="X573" s="2171"/>
      <c r="Y573" s="2171"/>
    </row>
    <row r="574" spans="1:25">
      <c r="A574" s="2170"/>
      <c r="B574" s="2170"/>
      <c r="C574" s="2170"/>
      <c r="D574" s="2170"/>
      <c r="E574" s="2170"/>
      <c r="R574" s="2171"/>
      <c r="S574" s="2171"/>
      <c r="T574" s="2171"/>
      <c r="U574" s="2171"/>
      <c r="V574" s="2171"/>
      <c r="W574" s="2171"/>
      <c r="X574" s="2171"/>
      <c r="Y574" s="2171"/>
    </row>
    <row r="575" spans="1:25">
      <c r="A575" s="2170"/>
      <c r="B575" s="2170"/>
      <c r="C575" s="2170"/>
      <c r="D575" s="2170"/>
      <c r="E575" s="2170"/>
      <c r="R575" s="2171"/>
      <c r="S575" s="2171"/>
      <c r="T575" s="2171"/>
      <c r="U575" s="2171"/>
      <c r="V575" s="2171"/>
      <c r="W575" s="2171"/>
      <c r="X575" s="2171"/>
      <c r="Y575" s="2171"/>
    </row>
    <row r="576" spans="1:25">
      <c r="A576" s="2170"/>
      <c r="B576" s="2170"/>
      <c r="C576" s="2170"/>
      <c r="D576" s="2170"/>
      <c r="E576" s="2170"/>
      <c r="R576" s="2171"/>
      <c r="S576" s="2171"/>
      <c r="T576" s="2171"/>
      <c r="U576" s="2171"/>
      <c r="V576" s="2171"/>
      <c r="W576" s="2171"/>
      <c r="X576" s="2171"/>
      <c r="Y576" s="2171"/>
    </row>
    <row r="577" spans="1:25">
      <c r="A577" s="2170"/>
      <c r="B577" s="2170"/>
      <c r="C577" s="2170"/>
      <c r="D577" s="2170"/>
      <c r="E577" s="2170"/>
      <c r="R577" s="2171"/>
      <c r="S577" s="2171"/>
      <c r="T577" s="2171"/>
      <c r="U577" s="2171"/>
      <c r="V577" s="2171"/>
      <c r="W577" s="2171"/>
      <c r="X577" s="2171"/>
      <c r="Y577" s="2171"/>
    </row>
    <row r="578" spans="1:25">
      <c r="A578" s="2170"/>
      <c r="B578" s="2170"/>
      <c r="C578" s="2170"/>
      <c r="D578" s="2170"/>
      <c r="E578" s="2170"/>
      <c r="R578" s="2171"/>
      <c r="S578" s="2171"/>
      <c r="T578" s="2171"/>
      <c r="U578" s="2171"/>
      <c r="V578" s="2171"/>
      <c r="W578" s="2171"/>
      <c r="X578" s="2171"/>
      <c r="Y578" s="2171"/>
    </row>
    <row r="579" spans="1:25">
      <c r="A579" s="2170"/>
      <c r="B579" s="2170"/>
      <c r="C579" s="2170"/>
      <c r="D579" s="2170"/>
      <c r="E579" s="2170"/>
      <c r="R579" s="2171"/>
      <c r="S579" s="2171"/>
      <c r="T579" s="2171"/>
      <c r="U579" s="2171"/>
      <c r="V579" s="2171"/>
      <c r="W579" s="2171"/>
      <c r="X579" s="2171"/>
      <c r="Y579" s="2171"/>
    </row>
    <row r="580" spans="1:25">
      <c r="A580" s="2170"/>
      <c r="B580" s="2170"/>
      <c r="C580" s="2170"/>
      <c r="D580" s="2170"/>
      <c r="E580" s="2170"/>
      <c r="R580" s="2171"/>
      <c r="S580" s="2171"/>
      <c r="T580" s="2171"/>
      <c r="U580" s="2171"/>
      <c r="V580" s="2171"/>
      <c r="W580" s="2171"/>
      <c r="X580" s="2171"/>
      <c r="Y580" s="2171"/>
    </row>
    <row r="581" spans="1:25">
      <c r="A581" s="2170"/>
      <c r="B581" s="2170"/>
      <c r="C581" s="2170"/>
      <c r="D581" s="2170"/>
      <c r="E581" s="2170"/>
      <c r="R581" s="2171"/>
      <c r="S581" s="2171"/>
      <c r="T581" s="2171"/>
      <c r="U581" s="2171"/>
      <c r="V581" s="2171"/>
      <c r="W581" s="2171"/>
      <c r="X581" s="2171"/>
      <c r="Y581" s="2171"/>
    </row>
    <row r="582" spans="1:25">
      <c r="A582" s="2170"/>
      <c r="B582" s="2170"/>
      <c r="C582" s="2170"/>
      <c r="D582" s="2170"/>
      <c r="E582" s="2170"/>
      <c r="R582" s="2171"/>
      <c r="S582" s="2171"/>
      <c r="T582" s="2171"/>
      <c r="U582" s="2171"/>
      <c r="V582" s="2171"/>
      <c r="W582" s="2171"/>
      <c r="X582" s="2171"/>
      <c r="Y582" s="2171"/>
    </row>
    <row r="583" spans="1:25">
      <c r="A583" s="2170"/>
      <c r="B583" s="2170"/>
      <c r="C583" s="2170"/>
      <c r="D583" s="2170"/>
      <c r="E583" s="2170"/>
      <c r="R583" s="2171"/>
      <c r="S583" s="2171"/>
      <c r="T583" s="2171"/>
      <c r="U583" s="2171"/>
      <c r="V583" s="2171"/>
      <c r="W583" s="2171"/>
      <c r="X583" s="2171"/>
      <c r="Y583" s="2171"/>
    </row>
    <row r="584" spans="1:25">
      <c r="A584" s="2170"/>
      <c r="B584" s="2170"/>
      <c r="C584" s="2170"/>
      <c r="D584" s="2170"/>
      <c r="E584" s="2170"/>
      <c r="R584" s="2171"/>
      <c r="S584" s="2171"/>
      <c r="T584" s="2171"/>
      <c r="U584" s="2171"/>
      <c r="V584" s="2171"/>
      <c r="W584" s="2171"/>
      <c r="X584" s="2171"/>
      <c r="Y584" s="2171"/>
    </row>
    <row r="585" spans="1:25">
      <c r="A585" s="2170"/>
      <c r="B585" s="2170"/>
      <c r="C585" s="2170"/>
      <c r="D585" s="2170"/>
      <c r="E585" s="2170"/>
      <c r="R585" s="2171"/>
      <c r="S585" s="2171"/>
      <c r="T585" s="2171"/>
      <c r="U585" s="2171"/>
      <c r="V585" s="2171"/>
      <c r="W585" s="2171"/>
      <c r="X585" s="2171"/>
      <c r="Y585" s="2171"/>
    </row>
    <row r="586" spans="1:25">
      <c r="A586" s="2170"/>
      <c r="B586" s="2170"/>
      <c r="C586" s="2170"/>
      <c r="D586" s="2170"/>
      <c r="E586" s="2170"/>
      <c r="R586" s="2171"/>
      <c r="S586" s="2171"/>
      <c r="T586" s="2171"/>
      <c r="U586" s="2171"/>
      <c r="V586" s="2171"/>
      <c r="W586" s="2171"/>
      <c r="X586" s="2171"/>
      <c r="Y586" s="2171"/>
    </row>
    <row r="587" spans="1:25">
      <c r="A587" s="2170"/>
      <c r="B587" s="2170"/>
      <c r="C587" s="2170"/>
      <c r="D587" s="2170"/>
      <c r="E587" s="2170"/>
      <c r="R587" s="2171"/>
      <c r="S587" s="2171"/>
      <c r="T587" s="2171"/>
      <c r="U587" s="2171"/>
      <c r="V587" s="2171"/>
      <c r="W587" s="2171"/>
      <c r="X587" s="2171"/>
      <c r="Y587" s="2171"/>
    </row>
    <row r="588" spans="1:25">
      <c r="A588" s="2170"/>
      <c r="B588" s="2170"/>
      <c r="C588" s="2170"/>
      <c r="D588" s="2170"/>
      <c r="E588" s="2170"/>
      <c r="R588" s="2171"/>
      <c r="S588" s="2171"/>
      <c r="T588" s="2171"/>
      <c r="U588" s="2171"/>
      <c r="V588" s="2171"/>
      <c r="W588" s="2171"/>
      <c r="X588" s="2171"/>
      <c r="Y588" s="2171"/>
    </row>
    <row r="589" spans="1:25">
      <c r="A589" s="2170"/>
      <c r="B589" s="2170"/>
      <c r="C589" s="2170"/>
      <c r="D589" s="2170"/>
      <c r="E589" s="2170"/>
      <c r="R589" s="2171"/>
      <c r="S589" s="2171"/>
      <c r="T589" s="2171"/>
      <c r="U589" s="2171"/>
      <c r="V589" s="2171"/>
      <c r="W589" s="2171"/>
      <c r="X589" s="2171"/>
      <c r="Y589" s="2171"/>
    </row>
    <row r="590" spans="1:25">
      <c r="A590" s="2170"/>
      <c r="B590" s="2170"/>
      <c r="C590" s="2170"/>
      <c r="D590" s="2170"/>
      <c r="E590" s="2170"/>
      <c r="R590" s="2171"/>
      <c r="S590" s="2171"/>
      <c r="T590" s="2171"/>
      <c r="U590" s="2171"/>
      <c r="V590" s="2171"/>
      <c r="W590" s="2171"/>
      <c r="X590" s="2171"/>
      <c r="Y590" s="2171"/>
    </row>
    <row r="591" spans="1:25">
      <c r="A591" s="2170"/>
      <c r="B591" s="2170"/>
      <c r="C591" s="2170"/>
      <c r="D591" s="2170"/>
      <c r="E591" s="2170"/>
      <c r="R591" s="2171"/>
      <c r="S591" s="2171"/>
      <c r="T591" s="2171"/>
      <c r="U591" s="2171"/>
      <c r="V591" s="2171"/>
      <c r="W591" s="2171"/>
      <c r="X591" s="2171"/>
      <c r="Y591" s="2171"/>
    </row>
    <row r="592" spans="1:25">
      <c r="A592" s="2170"/>
      <c r="B592" s="2170"/>
      <c r="C592" s="2170"/>
      <c r="D592" s="2170"/>
      <c r="E592" s="2170"/>
      <c r="R592" s="2171"/>
      <c r="S592" s="2171"/>
      <c r="T592" s="2171"/>
      <c r="U592" s="2171"/>
      <c r="V592" s="2171"/>
      <c r="W592" s="2171"/>
      <c r="X592" s="2171"/>
      <c r="Y592" s="2171"/>
    </row>
    <row r="593" spans="1:25">
      <c r="A593" s="2170"/>
      <c r="B593" s="2170"/>
      <c r="C593" s="2170"/>
      <c r="D593" s="2170"/>
      <c r="E593" s="2170"/>
      <c r="R593" s="2171"/>
      <c r="S593" s="2171"/>
      <c r="T593" s="2171"/>
      <c r="U593" s="2171"/>
      <c r="V593" s="2171"/>
      <c r="W593" s="2171"/>
      <c r="X593" s="2171"/>
      <c r="Y593" s="2171"/>
    </row>
    <row r="594" spans="1:25">
      <c r="A594" s="2170"/>
      <c r="B594" s="2170"/>
      <c r="C594" s="2170"/>
      <c r="D594" s="2170"/>
      <c r="E594" s="2170"/>
      <c r="R594" s="2171"/>
      <c r="S594" s="2171"/>
      <c r="T594" s="2171"/>
      <c r="U594" s="2171"/>
      <c r="V594" s="2171"/>
      <c r="W594" s="2171"/>
      <c r="X594" s="2171"/>
      <c r="Y594" s="2171"/>
    </row>
    <row r="595" spans="1:25">
      <c r="A595" s="2170"/>
      <c r="B595" s="2170"/>
      <c r="C595" s="2170"/>
      <c r="D595" s="2170"/>
      <c r="E595" s="2170"/>
      <c r="R595" s="2171"/>
      <c r="S595" s="2171"/>
      <c r="T595" s="2171"/>
      <c r="U595" s="2171"/>
      <c r="V595" s="2171"/>
      <c r="W595" s="2171"/>
      <c r="X595" s="2171"/>
      <c r="Y595" s="2171"/>
    </row>
    <row r="596" spans="1:25">
      <c r="A596" s="2170"/>
      <c r="B596" s="2170"/>
      <c r="C596" s="2170"/>
      <c r="D596" s="2170"/>
      <c r="E596" s="2170"/>
      <c r="R596" s="2171"/>
      <c r="S596" s="2171"/>
      <c r="T596" s="2171"/>
      <c r="U596" s="2171"/>
      <c r="V596" s="2171"/>
      <c r="W596" s="2171"/>
      <c r="X596" s="2171"/>
      <c r="Y596" s="2171"/>
    </row>
    <row r="597" spans="1:25">
      <c r="A597" s="2170"/>
      <c r="B597" s="2170"/>
      <c r="C597" s="2170"/>
      <c r="D597" s="2170"/>
      <c r="E597" s="2170"/>
      <c r="R597" s="2171"/>
      <c r="S597" s="2171"/>
      <c r="T597" s="2171"/>
      <c r="U597" s="2171"/>
      <c r="V597" s="2171"/>
      <c r="W597" s="2171"/>
      <c r="X597" s="2171"/>
      <c r="Y597" s="2171"/>
    </row>
    <row r="598" spans="1:25">
      <c r="A598" s="2170"/>
      <c r="B598" s="2170"/>
      <c r="C598" s="2170"/>
      <c r="D598" s="2170"/>
      <c r="E598" s="2170"/>
      <c r="R598" s="2171"/>
      <c r="S598" s="2171"/>
      <c r="T598" s="2171"/>
      <c r="U598" s="2171"/>
      <c r="V598" s="2171"/>
      <c r="W598" s="2171"/>
      <c r="X598" s="2171"/>
      <c r="Y598" s="2171"/>
    </row>
    <row r="599" spans="1:25">
      <c r="A599" s="2170"/>
      <c r="B599" s="2170"/>
      <c r="C599" s="2170"/>
      <c r="D599" s="2170"/>
      <c r="E599" s="2170"/>
      <c r="R599" s="2171"/>
      <c r="S599" s="2171"/>
      <c r="T599" s="2171"/>
      <c r="U599" s="2171"/>
      <c r="V599" s="2171"/>
      <c r="W599" s="2171"/>
      <c r="X599" s="2171"/>
      <c r="Y599" s="2171"/>
    </row>
    <row r="600" spans="1:25">
      <c r="A600" s="2170"/>
      <c r="B600" s="2170"/>
      <c r="C600" s="2170"/>
      <c r="D600" s="2170"/>
      <c r="E600" s="2170"/>
      <c r="R600" s="2171"/>
      <c r="S600" s="2171"/>
      <c r="T600" s="2171"/>
      <c r="U600" s="2171"/>
      <c r="V600" s="2171"/>
      <c r="W600" s="2171"/>
      <c r="X600" s="2171"/>
      <c r="Y600" s="2171"/>
    </row>
    <row r="601" spans="1:25">
      <c r="A601" s="2170"/>
      <c r="B601" s="2170"/>
      <c r="C601" s="2170"/>
      <c r="D601" s="2170"/>
      <c r="E601" s="2170"/>
      <c r="R601" s="2171"/>
      <c r="S601" s="2171"/>
      <c r="T601" s="2171"/>
      <c r="U601" s="2171"/>
      <c r="V601" s="2171"/>
      <c r="W601" s="2171"/>
      <c r="X601" s="2171"/>
      <c r="Y601" s="2171"/>
    </row>
    <row r="602" spans="1:25">
      <c r="A602" s="2170"/>
      <c r="B602" s="2170"/>
      <c r="C602" s="2170"/>
      <c r="D602" s="2170"/>
      <c r="E602" s="2170"/>
      <c r="R602" s="2171"/>
      <c r="S602" s="2171"/>
      <c r="T602" s="2171"/>
      <c r="U602" s="2171"/>
      <c r="V602" s="2171"/>
      <c r="W602" s="2171"/>
      <c r="X602" s="2171"/>
      <c r="Y602" s="2171"/>
    </row>
    <row r="603" spans="1:25">
      <c r="A603" s="2170"/>
      <c r="B603" s="2170"/>
      <c r="C603" s="2170"/>
      <c r="D603" s="2170"/>
      <c r="E603" s="2170"/>
      <c r="R603" s="2171"/>
      <c r="S603" s="2171"/>
      <c r="T603" s="2171"/>
      <c r="U603" s="2171"/>
      <c r="V603" s="2171"/>
      <c r="W603" s="2171"/>
      <c r="X603" s="2171"/>
      <c r="Y603" s="2171"/>
    </row>
    <row r="604" spans="1:25">
      <c r="A604" s="2170"/>
      <c r="B604" s="2170"/>
      <c r="C604" s="2170"/>
      <c r="D604" s="2170"/>
      <c r="E604" s="2170"/>
      <c r="R604" s="2171"/>
      <c r="S604" s="2171"/>
      <c r="T604" s="2171"/>
      <c r="U604" s="2171"/>
      <c r="V604" s="2171"/>
      <c r="W604" s="2171"/>
      <c r="X604" s="2171"/>
      <c r="Y604" s="2171"/>
    </row>
    <row r="605" spans="1:25">
      <c r="A605" s="2170"/>
      <c r="B605" s="2170"/>
      <c r="C605" s="2170"/>
      <c r="D605" s="2170"/>
      <c r="E605" s="2170"/>
      <c r="R605" s="2171"/>
      <c r="S605" s="2171"/>
      <c r="T605" s="2171"/>
      <c r="U605" s="2171"/>
      <c r="V605" s="2171"/>
      <c r="W605" s="2171"/>
      <c r="X605" s="2171"/>
      <c r="Y605" s="2171"/>
    </row>
    <row r="606" spans="1:25">
      <c r="A606" s="2170"/>
      <c r="B606" s="2170"/>
      <c r="C606" s="2170"/>
      <c r="D606" s="2170"/>
      <c r="E606" s="2170"/>
      <c r="R606" s="2171"/>
      <c r="S606" s="2171"/>
      <c r="T606" s="2171"/>
      <c r="U606" s="2171"/>
      <c r="V606" s="2171"/>
      <c r="W606" s="2171"/>
      <c r="X606" s="2171"/>
      <c r="Y606" s="2171"/>
    </row>
    <row r="607" spans="1:25">
      <c r="A607" s="2170"/>
      <c r="B607" s="2170"/>
      <c r="C607" s="2170"/>
      <c r="D607" s="2170"/>
      <c r="E607" s="2170"/>
      <c r="R607" s="2171"/>
      <c r="S607" s="2171"/>
      <c r="T607" s="2171"/>
      <c r="U607" s="2171"/>
      <c r="V607" s="2171"/>
      <c r="W607" s="2171"/>
      <c r="X607" s="2171"/>
      <c r="Y607" s="2171"/>
    </row>
    <row r="608" spans="1:25">
      <c r="A608" s="2170"/>
      <c r="B608" s="2170"/>
      <c r="C608" s="2170"/>
      <c r="D608" s="2170"/>
      <c r="E608" s="2170"/>
      <c r="R608" s="2171"/>
      <c r="S608" s="2171"/>
      <c r="T608" s="2171"/>
      <c r="U608" s="2171"/>
      <c r="V608" s="2171"/>
      <c r="W608" s="2171"/>
      <c r="X608" s="2171"/>
      <c r="Y608" s="2171"/>
    </row>
    <row r="609" spans="1:25">
      <c r="A609" s="2170"/>
      <c r="B609" s="2170"/>
      <c r="C609" s="2170"/>
      <c r="D609" s="2170"/>
      <c r="E609" s="2170"/>
      <c r="R609" s="2171"/>
      <c r="S609" s="2171"/>
      <c r="T609" s="2171"/>
      <c r="U609" s="2171"/>
      <c r="V609" s="2171"/>
      <c r="W609" s="2171"/>
      <c r="X609" s="2171"/>
      <c r="Y609" s="2171"/>
    </row>
    <row r="610" spans="1:25">
      <c r="A610" s="2170"/>
      <c r="B610" s="2170"/>
      <c r="C610" s="2170"/>
      <c r="D610" s="2170"/>
      <c r="E610" s="2170"/>
      <c r="R610" s="2171"/>
      <c r="S610" s="2171"/>
      <c r="T610" s="2171"/>
      <c r="U610" s="2171"/>
      <c r="V610" s="2171"/>
      <c r="W610" s="2171"/>
      <c r="X610" s="2171"/>
      <c r="Y610" s="2171"/>
    </row>
    <row r="611" spans="1:25">
      <c r="A611" s="2170"/>
      <c r="B611" s="2170"/>
      <c r="C611" s="2170"/>
      <c r="D611" s="2170"/>
      <c r="E611" s="2170"/>
      <c r="R611" s="2171"/>
      <c r="S611" s="2171"/>
      <c r="T611" s="2171"/>
      <c r="U611" s="2171"/>
      <c r="V611" s="2171"/>
      <c r="W611" s="2171"/>
      <c r="X611" s="2171"/>
      <c r="Y611" s="2171"/>
    </row>
    <row r="612" spans="1:25">
      <c r="A612" s="2170"/>
      <c r="B612" s="2170"/>
      <c r="C612" s="2170"/>
      <c r="D612" s="2170"/>
      <c r="E612" s="2170"/>
      <c r="R612" s="2171"/>
      <c r="S612" s="2171"/>
      <c r="T612" s="2171"/>
      <c r="U612" s="2171"/>
      <c r="V612" s="2171"/>
      <c r="W612" s="2171"/>
      <c r="X612" s="2171"/>
      <c r="Y612" s="2171"/>
    </row>
    <row r="613" spans="1:25">
      <c r="A613" s="2170"/>
      <c r="B613" s="2170"/>
      <c r="C613" s="2170"/>
      <c r="D613" s="2170"/>
      <c r="E613" s="2170"/>
      <c r="R613" s="2171"/>
      <c r="S613" s="2171"/>
      <c r="T613" s="2171"/>
      <c r="U613" s="2171"/>
      <c r="V613" s="2171"/>
      <c r="W613" s="2171"/>
      <c r="X613" s="2171"/>
      <c r="Y613" s="2171"/>
    </row>
    <row r="614" spans="1:25">
      <c r="A614" s="2170"/>
      <c r="B614" s="2170"/>
      <c r="C614" s="2170"/>
      <c r="D614" s="2170"/>
      <c r="E614" s="2170"/>
      <c r="R614" s="2171"/>
      <c r="S614" s="2171"/>
      <c r="T614" s="2171"/>
      <c r="U614" s="2171"/>
      <c r="V614" s="2171"/>
      <c r="W614" s="2171"/>
      <c r="X614" s="2171"/>
      <c r="Y614" s="2171"/>
    </row>
    <row r="615" spans="1:25">
      <c r="A615" s="2170"/>
      <c r="B615" s="2170"/>
      <c r="C615" s="2170"/>
      <c r="D615" s="2170"/>
      <c r="E615" s="2170"/>
      <c r="R615" s="2171"/>
      <c r="S615" s="2171"/>
      <c r="T615" s="2171"/>
      <c r="U615" s="2171"/>
      <c r="V615" s="2171"/>
      <c r="W615" s="2171"/>
      <c r="X615" s="2171"/>
      <c r="Y615" s="2171"/>
    </row>
    <row r="616" spans="1:25">
      <c r="A616" s="2170"/>
      <c r="B616" s="2170"/>
      <c r="C616" s="2170"/>
      <c r="D616" s="2170"/>
      <c r="E616" s="2170"/>
      <c r="R616" s="2171"/>
      <c r="S616" s="2171"/>
      <c r="T616" s="2171"/>
      <c r="U616" s="2171"/>
      <c r="V616" s="2171"/>
      <c r="W616" s="2171"/>
      <c r="X616" s="2171"/>
      <c r="Y616" s="2171"/>
    </row>
    <row r="617" spans="1:25">
      <c r="A617" s="2170"/>
      <c r="B617" s="2170"/>
      <c r="C617" s="2170"/>
      <c r="D617" s="2170"/>
      <c r="E617" s="2170"/>
      <c r="R617" s="2171"/>
      <c r="S617" s="2171"/>
      <c r="T617" s="2171"/>
      <c r="U617" s="2171"/>
      <c r="V617" s="2171"/>
      <c r="W617" s="2171"/>
      <c r="X617" s="2171"/>
      <c r="Y617" s="2171"/>
    </row>
    <row r="618" spans="1:25">
      <c r="A618" s="2170"/>
      <c r="B618" s="2170"/>
      <c r="C618" s="2170"/>
      <c r="D618" s="2170"/>
      <c r="E618" s="2170"/>
      <c r="R618" s="2171"/>
      <c r="S618" s="2171"/>
      <c r="T618" s="2171"/>
      <c r="U618" s="2171"/>
      <c r="V618" s="2171"/>
      <c r="W618" s="2171"/>
      <c r="X618" s="2171"/>
      <c r="Y618" s="2171"/>
    </row>
    <row r="619" spans="1:25">
      <c r="A619" s="2170"/>
      <c r="B619" s="2170"/>
      <c r="C619" s="2170"/>
      <c r="D619" s="2170"/>
      <c r="E619" s="2170"/>
      <c r="R619" s="2171"/>
      <c r="S619" s="2171"/>
      <c r="T619" s="2171"/>
      <c r="U619" s="2171"/>
      <c r="V619" s="2171"/>
      <c r="W619" s="2171"/>
      <c r="X619" s="2171"/>
      <c r="Y619" s="2171"/>
    </row>
    <row r="620" spans="1:25">
      <c r="A620" s="2170"/>
      <c r="B620" s="2170"/>
      <c r="C620" s="2170"/>
      <c r="D620" s="2170"/>
      <c r="E620" s="2170"/>
      <c r="R620" s="2171"/>
      <c r="S620" s="2171"/>
      <c r="T620" s="2171"/>
      <c r="U620" s="2171"/>
      <c r="V620" s="2171"/>
      <c r="W620" s="2171"/>
      <c r="X620" s="2171"/>
      <c r="Y620" s="2171"/>
    </row>
    <row r="621" spans="1:25">
      <c r="A621" s="2170"/>
      <c r="B621" s="2170"/>
      <c r="C621" s="2170"/>
      <c r="D621" s="2170"/>
      <c r="E621" s="2170"/>
      <c r="R621" s="2171"/>
      <c r="S621" s="2171"/>
      <c r="T621" s="2171"/>
      <c r="U621" s="2171"/>
      <c r="V621" s="2171"/>
      <c r="W621" s="2171"/>
      <c r="X621" s="2171"/>
      <c r="Y621" s="2171"/>
    </row>
    <row r="622" spans="1:25">
      <c r="A622" s="2170"/>
      <c r="B622" s="2170"/>
      <c r="C622" s="2170"/>
      <c r="D622" s="2170"/>
      <c r="E622" s="2170"/>
      <c r="R622" s="2171"/>
      <c r="S622" s="2171"/>
      <c r="T622" s="2171"/>
      <c r="U622" s="2171"/>
      <c r="V622" s="2171"/>
      <c r="W622" s="2171"/>
      <c r="X622" s="2171"/>
      <c r="Y622" s="2171"/>
    </row>
    <row r="623" spans="1:25">
      <c r="A623" s="2170"/>
      <c r="B623" s="2170"/>
      <c r="C623" s="2170"/>
      <c r="D623" s="2170"/>
      <c r="E623" s="2170"/>
      <c r="R623" s="2171"/>
      <c r="S623" s="2171"/>
      <c r="T623" s="2171"/>
      <c r="U623" s="2171"/>
      <c r="V623" s="2171"/>
      <c r="W623" s="2171"/>
      <c r="X623" s="2171"/>
      <c r="Y623" s="2171"/>
    </row>
    <row r="624" spans="1:25">
      <c r="A624" s="2170"/>
      <c r="B624" s="2170"/>
      <c r="C624" s="2170"/>
      <c r="D624" s="2170"/>
      <c r="E624" s="2170"/>
      <c r="R624" s="2171"/>
      <c r="S624" s="2171"/>
      <c r="T624" s="2171"/>
      <c r="U624" s="2171"/>
      <c r="V624" s="2171"/>
      <c r="W624" s="2171"/>
      <c r="X624" s="2171"/>
      <c r="Y624" s="2171"/>
    </row>
    <row r="625" spans="1:25">
      <c r="A625" s="2170"/>
      <c r="B625" s="2170"/>
      <c r="C625" s="2170"/>
      <c r="D625" s="2170"/>
      <c r="E625" s="2170"/>
      <c r="R625" s="2171"/>
      <c r="S625" s="2171"/>
      <c r="T625" s="2171"/>
      <c r="U625" s="2171"/>
      <c r="V625" s="2171"/>
      <c r="W625" s="2171"/>
      <c r="X625" s="2171"/>
      <c r="Y625" s="2171"/>
    </row>
    <row r="626" spans="1:25">
      <c r="A626" s="2170"/>
      <c r="B626" s="2170"/>
      <c r="C626" s="2170"/>
      <c r="D626" s="2170"/>
      <c r="E626" s="2170"/>
      <c r="R626" s="2171"/>
      <c r="S626" s="2171"/>
      <c r="T626" s="2171"/>
      <c r="U626" s="2171"/>
      <c r="V626" s="2171"/>
      <c r="W626" s="2171"/>
      <c r="X626" s="2171"/>
      <c r="Y626" s="2171"/>
    </row>
    <row r="627" spans="1:25">
      <c r="A627" s="2170"/>
      <c r="B627" s="2170"/>
      <c r="C627" s="2170"/>
      <c r="D627" s="2170"/>
      <c r="E627" s="2170"/>
      <c r="R627" s="2171"/>
      <c r="S627" s="2171"/>
      <c r="T627" s="2171"/>
      <c r="U627" s="2171"/>
      <c r="V627" s="2171"/>
      <c r="W627" s="2171"/>
      <c r="X627" s="2171"/>
      <c r="Y627" s="2171"/>
    </row>
    <row r="628" spans="1:25">
      <c r="A628" s="2170"/>
      <c r="B628" s="2170"/>
      <c r="C628" s="2170"/>
      <c r="D628" s="2170"/>
      <c r="E628" s="2170"/>
      <c r="R628" s="2171"/>
      <c r="S628" s="2171"/>
      <c r="T628" s="2171"/>
      <c r="U628" s="2171"/>
      <c r="V628" s="2171"/>
      <c r="W628" s="2171"/>
      <c r="X628" s="2171"/>
      <c r="Y628" s="2171"/>
    </row>
    <row r="629" spans="1:25">
      <c r="A629" s="2170"/>
      <c r="B629" s="2170"/>
      <c r="C629" s="2170"/>
      <c r="D629" s="2170"/>
      <c r="E629" s="2170"/>
      <c r="R629" s="2171"/>
      <c r="S629" s="2171"/>
      <c r="T629" s="2171"/>
      <c r="U629" s="2171"/>
      <c r="V629" s="2171"/>
      <c r="W629" s="2171"/>
      <c r="X629" s="2171"/>
      <c r="Y629" s="2171"/>
    </row>
    <row r="630" spans="1:25">
      <c r="A630" s="2170"/>
      <c r="B630" s="2170"/>
      <c r="C630" s="2170"/>
      <c r="D630" s="2170"/>
      <c r="E630" s="2170"/>
      <c r="R630" s="2171"/>
      <c r="S630" s="2171"/>
      <c r="T630" s="2171"/>
      <c r="U630" s="2171"/>
      <c r="V630" s="2171"/>
      <c r="W630" s="2171"/>
      <c r="X630" s="2171"/>
      <c r="Y630" s="2171"/>
    </row>
    <row r="631" spans="1:25">
      <c r="A631" s="2170"/>
      <c r="B631" s="2170"/>
      <c r="C631" s="2170"/>
      <c r="D631" s="2170"/>
      <c r="E631" s="2170"/>
      <c r="R631" s="2171"/>
      <c r="S631" s="2171"/>
      <c r="T631" s="2171"/>
      <c r="U631" s="2171"/>
      <c r="V631" s="2171"/>
      <c r="W631" s="2171"/>
      <c r="X631" s="2171"/>
      <c r="Y631" s="2171"/>
    </row>
    <row r="632" spans="1:25">
      <c r="A632" s="2170"/>
      <c r="B632" s="2170"/>
      <c r="C632" s="2170"/>
      <c r="D632" s="2170"/>
      <c r="E632" s="2170"/>
      <c r="R632" s="2171"/>
      <c r="S632" s="2171"/>
      <c r="T632" s="2171"/>
      <c r="U632" s="2171"/>
      <c r="V632" s="2171"/>
      <c r="W632" s="2171"/>
      <c r="X632" s="2171"/>
      <c r="Y632" s="2171"/>
    </row>
    <row r="633" spans="1:25">
      <c r="A633" s="2170"/>
      <c r="B633" s="2170"/>
      <c r="C633" s="2170"/>
      <c r="D633" s="2170"/>
      <c r="E633" s="2170"/>
      <c r="R633" s="2171"/>
      <c r="S633" s="2171"/>
      <c r="T633" s="2171"/>
      <c r="U633" s="2171"/>
      <c r="V633" s="2171"/>
      <c r="W633" s="2171"/>
      <c r="X633" s="2171"/>
      <c r="Y633" s="2171"/>
    </row>
    <row r="634" spans="1:25">
      <c r="A634" s="2170"/>
      <c r="B634" s="2170"/>
      <c r="C634" s="2170"/>
      <c r="D634" s="2170"/>
      <c r="E634" s="2170"/>
      <c r="R634" s="2171"/>
      <c r="S634" s="2171"/>
      <c r="T634" s="2171"/>
      <c r="U634" s="2171"/>
      <c r="V634" s="2171"/>
      <c r="W634" s="2171"/>
      <c r="X634" s="2171"/>
      <c r="Y634" s="2171"/>
    </row>
    <row r="635" spans="1:25">
      <c r="A635" s="2170"/>
      <c r="B635" s="2170"/>
      <c r="C635" s="2170"/>
      <c r="D635" s="2170"/>
      <c r="E635" s="2170"/>
      <c r="R635" s="2171"/>
      <c r="S635" s="2171"/>
      <c r="T635" s="2171"/>
      <c r="U635" s="2171"/>
      <c r="V635" s="2171"/>
      <c r="W635" s="2171"/>
      <c r="X635" s="2171"/>
      <c r="Y635" s="2171"/>
    </row>
    <row r="636" spans="1:25">
      <c r="A636" s="2170"/>
      <c r="B636" s="2170"/>
      <c r="C636" s="2170"/>
      <c r="D636" s="2170"/>
      <c r="E636" s="2170"/>
      <c r="R636" s="2171"/>
      <c r="S636" s="2171"/>
      <c r="T636" s="2171"/>
      <c r="U636" s="2171"/>
      <c r="V636" s="2171"/>
      <c r="W636" s="2171"/>
      <c r="X636" s="2171"/>
      <c r="Y636" s="2171"/>
    </row>
    <row r="637" spans="1:25">
      <c r="A637" s="2170"/>
      <c r="B637" s="2170"/>
      <c r="C637" s="2170"/>
      <c r="D637" s="2170"/>
      <c r="E637" s="2170"/>
      <c r="R637" s="2171"/>
      <c r="S637" s="2171"/>
      <c r="T637" s="2171"/>
      <c r="U637" s="2171"/>
      <c r="V637" s="2171"/>
      <c r="W637" s="2171"/>
      <c r="X637" s="2171"/>
      <c r="Y637" s="2171"/>
    </row>
    <row r="638" spans="1:25">
      <c r="A638" s="2170"/>
      <c r="B638" s="2170"/>
      <c r="C638" s="2170"/>
      <c r="D638" s="2170"/>
      <c r="E638" s="2170"/>
      <c r="R638" s="2171"/>
      <c r="S638" s="2171"/>
      <c r="T638" s="2171"/>
      <c r="U638" s="2171"/>
      <c r="V638" s="2171"/>
      <c r="W638" s="2171"/>
      <c r="X638" s="2171"/>
      <c r="Y638" s="2171"/>
    </row>
    <row r="639" spans="1:25">
      <c r="A639" s="2170"/>
      <c r="B639" s="2170"/>
      <c r="C639" s="2170"/>
      <c r="D639" s="2170"/>
      <c r="E639" s="2170"/>
      <c r="R639" s="2171"/>
      <c r="S639" s="2171"/>
      <c r="T639" s="2171"/>
      <c r="U639" s="2171"/>
      <c r="V639" s="2171"/>
      <c r="W639" s="2171"/>
      <c r="X639" s="2171"/>
      <c r="Y639" s="2171"/>
    </row>
    <row r="640" spans="1:25">
      <c r="A640" s="2170"/>
      <c r="B640" s="2170"/>
      <c r="C640" s="2170"/>
      <c r="D640" s="2170"/>
      <c r="E640" s="2170"/>
      <c r="R640" s="2171"/>
      <c r="S640" s="2171"/>
      <c r="T640" s="2171"/>
      <c r="U640" s="2171"/>
      <c r="V640" s="2171"/>
      <c r="W640" s="2171"/>
      <c r="X640" s="2171"/>
      <c r="Y640" s="2171"/>
    </row>
    <row r="641" spans="1:25">
      <c r="A641" s="2170"/>
      <c r="B641" s="2170"/>
      <c r="C641" s="2170"/>
      <c r="D641" s="2170"/>
      <c r="E641" s="2170"/>
      <c r="R641" s="2171"/>
      <c r="S641" s="2171"/>
      <c r="T641" s="2171"/>
      <c r="U641" s="2171"/>
      <c r="V641" s="2171"/>
      <c r="W641" s="2171"/>
      <c r="X641" s="2171"/>
      <c r="Y641" s="2171"/>
    </row>
    <row r="642" spans="1:25">
      <c r="A642" s="2170"/>
      <c r="B642" s="2170"/>
      <c r="C642" s="2170"/>
      <c r="D642" s="2170"/>
      <c r="E642" s="2170"/>
      <c r="R642" s="2171"/>
      <c r="S642" s="2171"/>
      <c r="T642" s="2171"/>
      <c r="U642" s="2171"/>
      <c r="V642" s="2171"/>
      <c r="W642" s="2171"/>
      <c r="X642" s="2171"/>
      <c r="Y642" s="2171"/>
    </row>
    <row r="643" spans="1:25">
      <c r="A643" s="2170"/>
      <c r="B643" s="2170"/>
      <c r="C643" s="2170"/>
      <c r="D643" s="2170"/>
      <c r="E643" s="2170"/>
      <c r="R643" s="2171"/>
      <c r="S643" s="2171"/>
      <c r="T643" s="2171"/>
      <c r="U643" s="2171"/>
      <c r="V643" s="2171"/>
      <c r="W643" s="2171"/>
      <c r="X643" s="2171"/>
      <c r="Y643" s="2171"/>
    </row>
    <row r="644" spans="1:25">
      <c r="A644" s="2170"/>
      <c r="B644" s="2170"/>
      <c r="C644" s="2170"/>
      <c r="D644" s="2170"/>
      <c r="E644" s="2170"/>
      <c r="R644" s="2171"/>
      <c r="S644" s="2171"/>
      <c r="T644" s="2171"/>
      <c r="U644" s="2171"/>
      <c r="V644" s="2171"/>
      <c r="W644" s="2171"/>
      <c r="X644" s="2171"/>
      <c r="Y644" s="2171"/>
    </row>
    <row r="645" spans="1:25">
      <c r="A645" s="2170"/>
      <c r="B645" s="2170"/>
      <c r="C645" s="2170"/>
      <c r="D645" s="2170"/>
      <c r="E645" s="2170"/>
      <c r="R645" s="2171"/>
      <c r="S645" s="2171"/>
      <c r="T645" s="2171"/>
      <c r="U645" s="2171"/>
      <c r="V645" s="2171"/>
      <c r="W645" s="2171"/>
      <c r="X645" s="2171"/>
      <c r="Y645" s="2171"/>
    </row>
    <row r="646" spans="1:25">
      <c r="A646" s="2170"/>
      <c r="B646" s="2170"/>
      <c r="C646" s="2170"/>
      <c r="D646" s="2170"/>
      <c r="E646" s="2170"/>
      <c r="R646" s="2171"/>
      <c r="S646" s="2171"/>
      <c r="T646" s="2171"/>
      <c r="U646" s="2171"/>
      <c r="V646" s="2171"/>
      <c r="W646" s="2171"/>
      <c r="X646" s="2171"/>
      <c r="Y646" s="2171"/>
    </row>
    <row r="647" spans="1:25">
      <c r="A647" s="2170"/>
      <c r="B647" s="2170"/>
      <c r="C647" s="2170"/>
      <c r="D647" s="2170"/>
      <c r="E647" s="2170"/>
      <c r="R647" s="2171"/>
      <c r="S647" s="2171"/>
      <c r="T647" s="2171"/>
      <c r="U647" s="2171"/>
      <c r="V647" s="2171"/>
      <c r="W647" s="2171"/>
      <c r="X647" s="2171"/>
      <c r="Y647" s="2171"/>
    </row>
    <row r="648" spans="1:25">
      <c r="A648" s="2170"/>
      <c r="B648" s="2170"/>
      <c r="C648" s="2170"/>
      <c r="D648" s="2170"/>
      <c r="E648" s="2170"/>
      <c r="R648" s="2171"/>
      <c r="S648" s="2171"/>
      <c r="T648" s="2171"/>
      <c r="U648" s="2171"/>
      <c r="V648" s="2171"/>
      <c r="W648" s="2171"/>
      <c r="X648" s="2171"/>
      <c r="Y648" s="2171"/>
    </row>
    <row r="649" spans="1:25">
      <c r="A649" s="2170"/>
      <c r="B649" s="2170"/>
      <c r="C649" s="2170"/>
      <c r="D649" s="2170"/>
      <c r="E649" s="2170"/>
      <c r="R649" s="2171"/>
      <c r="S649" s="2171"/>
      <c r="T649" s="2171"/>
      <c r="U649" s="2171"/>
      <c r="V649" s="2171"/>
      <c r="W649" s="2171"/>
      <c r="X649" s="2171"/>
      <c r="Y649" s="2171"/>
    </row>
    <row r="650" spans="1:25">
      <c r="A650" s="2170"/>
      <c r="B650" s="2170"/>
      <c r="C650" s="2170"/>
      <c r="D650" s="2170"/>
      <c r="E650" s="2170"/>
      <c r="R650" s="2171"/>
      <c r="S650" s="2171"/>
      <c r="T650" s="2171"/>
      <c r="U650" s="2171"/>
      <c r="V650" s="2171"/>
      <c r="W650" s="2171"/>
      <c r="X650" s="2171"/>
      <c r="Y650" s="2171"/>
    </row>
    <row r="651" spans="1:25">
      <c r="A651" s="2170"/>
      <c r="B651" s="2170"/>
      <c r="C651" s="2170"/>
      <c r="D651" s="2170"/>
      <c r="E651" s="2170"/>
      <c r="R651" s="2171"/>
      <c r="S651" s="2171"/>
      <c r="T651" s="2171"/>
      <c r="U651" s="2171"/>
      <c r="V651" s="2171"/>
      <c r="W651" s="2171"/>
      <c r="X651" s="2171"/>
      <c r="Y651" s="2171"/>
    </row>
    <row r="652" spans="1:25">
      <c r="A652" s="2170"/>
      <c r="B652" s="2170"/>
      <c r="C652" s="2170"/>
      <c r="D652" s="2170"/>
      <c r="E652" s="2170"/>
      <c r="R652" s="2171"/>
      <c r="S652" s="2171"/>
      <c r="T652" s="2171"/>
      <c r="U652" s="2171"/>
      <c r="V652" s="2171"/>
      <c r="W652" s="2171"/>
      <c r="X652" s="2171"/>
      <c r="Y652" s="2171"/>
    </row>
    <row r="653" spans="1:25">
      <c r="A653" s="2170"/>
      <c r="B653" s="2170"/>
      <c r="C653" s="2170"/>
      <c r="D653" s="2170"/>
      <c r="E653" s="2170"/>
      <c r="R653" s="2171"/>
      <c r="S653" s="2171"/>
      <c r="T653" s="2171"/>
      <c r="U653" s="2171"/>
      <c r="V653" s="2171"/>
      <c r="W653" s="2171"/>
      <c r="X653" s="2171"/>
      <c r="Y653" s="2171"/>
    </row>
    <row r="654" spans="1:25">
      <c r="A654" s="2170"/>
      <c r="B654" s="2170"/>
      <c r="C654" s="2170"/>
      <c r="D654" s="2170"/>
      <c r="E654" s="2170"/>
      <c r="R654" s="2171"/>
      <c r="S654" s="2171"/>
      <c r="T654" s="2171"/>
      <c r="U654" s="2171"/>
      <c r="V654" s="2171"/>
      <c r="W654" s="2171"/>
      <c r="X654" s="2171"/>
      <c r="Y654" s="2171"/>
    </row>
    <row r="655" spans="1:25">
      <c r="A655" s="2170"/>
      <c r="B655" s="2170"/>
      <c r="C655" s="2170"/>
      <c r="D655" s="2170"/>
      <c r="E655" s="2170"/>
      <c r="R655" s="2171"/>
      <c r="S655" s="2171"/>
      <c r="T655" s="2171"/>
      <c r="U655" s="2171"/>
      <c r="V655" s="2171"/>
      <c r="W655" s="2171"/>
      <c r="X655" s="2171"/>
      <c r="Y655" s="2171"/>
    </row>
    <row r="656" spans="1:25">
      <c r="A656" s="2170"/>
      <c r="B656" s="2170"/>
      <c r="C656" s="2170"/>
      <c r="D656" s="2170"/>
      <c r="E656" s="2170"/>
      <c r="R656" s="2171"/>
      <c r="S656" s="2171"/>
      <c r="T656" s="2171"/>
      <c r="U656" s="2171"/>
      <c r="V656" s="2171"/>
      <c r="W656" s="2171"/>
      <c r="X656" s="2171"/>
      <c r="Y656" s="2171"/>
    </row>
    <row r="657" spans="1:25">
      <c r="A657" s="2170"/>
      <c r="B657" s="2170"/>
      <c r="C657" s="2170"/>
      <c r="D657" s="2170"/>
      <c r="E657" s="2170"/>
      <c r="R657" s="2171"/>
      <c r="S657" s="2171"/>
      <c r="T657" s="2171"/>
      <c r="U657" s="2171"/>
      <c r="V657" s="2171"/>
      <c r="W657" s="2171"/>
      <c r="X657" s="2171"/>
      <c r="Y657" s="2171"/>
    </row>
    <row r="658" spans="1:25">
      <c r="A658" s="2170"/>
      <c r="B658" s="2170"/>
      <c r="C658" s="2170"/>
      <c r="D658" s="2170"/>
      <c r="E658" s="2170"/>
      <c r="R658" s="2171"/>
      <c r="S658" s="2171"/>
      <c r="T658" s="2171"/>
      <c r="U658" s="2171"/>
      <c r="V658" s="2171"/>
      <c r="W658" s="2171"/>
      <c r="X658" s="2171"/>
      <c r="Y658" s="2171"/>
    </row>
    <row r="659" spans="1:25">
      <c r="A659" s="2170"/>
      <c r="B659" s="2170"/>
      <c r="C659" s="2170"/>
      <c r="D659" s="2170"/>
      <c r="E659" s="2170"/>
      <c r="R659" s="2171"/>
      <c r="S659" s="2171"/>
      <c r="T659" s="2171"/>
      <c r="U659" s="2171"/>
      <c r="V659" s="2171"/>
      <c r="W659" s="2171"/>
      <c r="X659" s="2171"/>
      <c r="Y659" s="2171"/>
    </row>
    <row r="660" spans="1:25">
      <c r="A660" s="2170"/>
      <c r="B660" s="2170"/>
      <c r="C660" s="2170"/>
      <c r="D660" s="2170"/>
      <c r="E660" s="2170"/>
      <c r="R660" s="2171"/>
      <c r="S660" s="2171"/>
      <c r="T660" s="2171"/>
      <c r="U660" s="2171"/>
      <c r="V660" s="2171"/>
      <c r="W660" s="2171"/>
      <c r="X660" s="2171"/>
      <c r="Y660" s="2171"/>
    </row>
    <row r="661" spans="1:25">
      <c r="A661" s="2170"/>
      <c r="B661" s="2170"/>
      <c r="C661" s="2170"/>
      <c r="D661" s="2170"/>
      <c r="E661" s="2170"/>
      <c r="R661" s="2171"/>
      <c r="S661" s="2171"/>
      <c r="T661" s="2171"/>
      <c r="U661" s="2171"/>
      <c r="V661" s="2171"/>
      <c r="W661" s="2171"/>
      <c r="X661" s="2171"/>
      <c r="Y661" s="2171"/>
    </row>
    <row r="662" spans="1:25">
      <c r="A662" s="2170"/>
      <c r="B662" s="2170"/>
      <c r="C662" s="2170"/>
      <c r="D662" s="2170"/>
      <c r="E662" s="2170"/>
      <c r="R662" s="2171"/>
      <c r="S662" s="2171"/>
      <c r="T662" s="2171"/>
      <c r="U662" s="2171"/>
      <c r="V662" s="2171"/>
      <c r="W662" s="2171"/>
      <c r="X662" s="2171"/>
      <c r="Y662" s="2171"/>
    </row>
    <row r="663" spans="1:25">
      <c r="A663" s="2170"/>
      <c r="B663" s="2170"/>
      <c r="C663" s="2170"/>
      <c r="D663" s="2170"/>
      <c r="E663" s="2170"/>
      <c r="R663" s="2171"/>
      <c r="S663" s="2171"/>
      <c r="T663" s="2171"/>
      <c r="U663" s="2171"/>
      <c r="V663" s="2171"/>
      <c r="W663" s="2171"/>
      <c r="X663" s="2171"/>
      <c r="Y663" s="2171"/>
    </row>
    <row r="664" spans="1:25">
      <c r="A664" s="2170"/>
      <c r="B664" s="2170"/>
      <c r="C664" s="2170"/>
      <c r="D664" s="2170"/>
      <c r="E664" s="2170"/>
      <c r="R664" s="2171"/>
      <c r="S664" s="2171"/>
      <c r="T664" s="2171"/>
      <c r="U664" s="2171"/>
      <c r="V664" s="2171"/>
      <c r="W664" s="2171"/>
      <c r="X664" s="2171"/>
      <c r="Y664" s="2171"/>
    </row>
    <row r="665" spans="1:25">
      <c r="A665" s="2170"/>
      <c r="B665" s="2170"/>
      <c r="C665" s="2170"/>
      <c r="D665" s="2170"/>
      <c r="E665" s="2170"/>
      <c r="R665" s="2171"/>
      <c r="S665" s="2171"/>
      <c r="T665" s="2171"/>
      <c r="U665" s="2171"/>
      <c r="V665" s="2171"/>
      <c r="W665" s="2171"/>
      <c r="X665" s="2171"/>
      <c r="Y665" s="2171"/>
    </row>
    <row r="666" spans="1:25">
      <c r="A666" s="2170"/>
      <c r="B666" s="2170"/>
      <c r="C666" s="2170"/>
      <c r="D666" s="2170"/>
      <c r="E666" s="2170"/>
      <c r="R666" s="2171"/>
      <c r="S666" s="2171"/>
      <c r="T666" s="2171"/>
      <c r="U666" s="2171"/>
      <c r="V666" s="2171"/>
      <c r="W666" s="2171"/>
      <c r="X666" s="2171"/>
      <c r="Y666" s="2171"/>
    </row>
    <row r="667" spans="1:25">
      <c r="A667" s="2170"/>
      <c r="B667" s="2170"/>
      <c r="C667" s="2170"/>
      <c r="D667" s="2170"/>
      <c r="E667" s="2170"/>
      <c r="R667" s="2171"/>
      <c r="S667" s="2171"/>
      <c r="T667" s="2171"/>
      <c r="U667" s="2171"/>
      <c r="V667" s="2171"/>
      <c r="W667" s="2171"/>
      <c r="X667" s="2171"/>
      <c r="Y667" s="2171"/>
    </row>
    <row r="668" spans="1:25">
      <c r="A668" s="2170"/>
      <c r="B668" s="2170"/>
      <c r="C668" s="2170"/>
      <c r="D668" s="2170"/>
      <c r="E668" s="2170"/>
      <c r="R668" s="2171"/>
      <c r="S668" s="2171"/>
      <c r="T668" s="2171"/>
      <c r="U668" s="2171"/>
      <c r="V668" s="2171"/>
      <c r="W668" s="2171"/>
      <c r="X668" s="2171"/>
      <c r="Y668" s="2171"/>
    </row>
    <row r="669" spans="1:25">
      <c r="A669" s="2170"/>
      <c r="B669" s="2170"/>
      <c r="C669" s="2170"/>
      <c r="D669" s="2170"/>
      <c r="E669" s="2170"/>
      <c r="R669" s="2171"/>
      <c r="S669" s="2171"/>
      <c r="T669" s="2171"/>
      <c r="U669" s="2171"/>
      <c r="V669" s="2171"/>
      <c r="W669" s="2171"/>
      <c r="X669" s="2171"/>
      <c r="Y669" s="2171"/>
    </row>
    <row r="670" spans="1:25">
      <c r="A670" s="2170"/>
      <c r="B670" s="2170"/>
      <c r="C670" s="2170"/>
      <c r="D670" s="2170"/>
      <c r="E670" s="2170"/>
      <c r="R670" s="2171"/>
      <c r="S670" s="2171"/>
      <c r="T670" s="2171"/>
      <c r="U670" s="2171"/>
      <c r="V670" s="2171"/>
      <c r="W670" s="2171"/>
      <c r="X670" s="2171"/>
      <c r="Y670" s="2171"/>
    </row>
    <row r="671" spans="1:25">
      <c r="A671" s="2170"/>
      <c r="B671" s="2170"/>
      <c r="C671" s="2170"/>
      <c r="D671" s="2170"/>
      <c r="E671" s="2170"/>
      <c r="R671" s="2171"/>
      <c r="S671" s="2171"/>
      <c r="T671" s="2171"/>
      <c r="U671" s="2171"/>
      <c r="V671" s="2171"/>
      <c r="W671" s="2171"/>
      <c r="X671" s="2171"/>
      <c r="Y671" s="2171"/>
    </row>
    <row r="672" spans="1:25">
      <c r="A672" s="2170"/>
      <c r="B672" s="2170"/>
      <c r="C672" s="2170"/>
      <c r="D672" s="2170"/>
      <c r="E672" s="2170"/>
      <c r="R672" s="2171"/>
      <c r="S672" s="2171"/>
      <c r="T672" s="2171"/>
      <c r="U672" s="2171"/>
      <c r="V672" s="2171"/>
      <c r="W672" s="2171"/>
      <c r="X672" s="2171"/>
      <c r="Y672" s="2171"/>
    </row>
    <row r="673" spans="1:25">
      <c r="A673" s="2170"/>
      <c r="B673" s="2170"/>
      <c r="C673" s="2170"/>
      <c r="D673" s="2170"/>
      <c r="E673" s="2170"/>
      <c r="R673" s="2171"/>
      <c r="S673" s="2171"/>
      <c r="T673" s="2171"/>
      <c r="U673" s="2171"/>
      <c r="V673" s="2171"/>
      <c r="W673" s="2171"/>
      <c r="X673" s="2171"/>
      <c r="Y673" s="2171"/>
    </row>
    <row r="674" spans="1:25">
      <c r="A674" s="2170"/>
      <c r="B674" s="2170"/>
      <c r="C674" s="2170"/>
      <c r="D674" s="2170"/>
      <c r="E674" s="2170"/>
      <c r="R674" s="2171"/>
      <c r="S674" s="2171"/>
      <c r="T674" s="2171"/>
      <c r="U674" s="2171"/>
      <c r="V674" s="2171"/>
      <c r="W674" s="2171"/>
      <c r="X674" s="2171"/>
      <c r="Y674" s="2171"/>
    </row>
    <row r="675" spans="1:25">
      <c r="A675" s="2170"/>
      <c r="B675" s="2170"/>
      <c r="C675" s="2170"/>
      <c r="D675" s="2170"/>
      <c r="E675" s="2170"/>
      <c r="R675" s="2171"/>
      <c r="S675" s="2171"/>
      <c r="T675" s="2171"/>
      <c r="U675" s="2171"/>
      <c r="V675" s="2171"/>
      <c r="W675" s="2171"/>
      <c r="X675" s="2171"/>
      <c r="Y675" s="2171"/>
    </row>
    <row r="676" spans="1:25">
      <c r="A676" s="2170"/>
      <c r="B676" s="2170"/>
      <c r="C676" s="2170"/>
      <c r="D676" s="2170"/>
      <c r="E676" s="2170"/>
      <c r="R676" s="2171"/>
      <c r="S676" s="2171"/>
      <c r="T676" s="2171"/>
      <c r="U676" s="2171"/>
      <c r="V676" s="2171"/>
      <c r="W676" s="2171"/>
      <c r="X676" s="2171"/>
      <c r="Y676" s="2171"/>
    </row>
    <row r="677" spans="1:25">
      <c r="A677" s="2170"/>
      <c r="B677" s="2170"/>
      <c r="C677" s="2170"/>
      <c r="D677" s="2170"/>
      <c r="E677" s="2170"/>
      <c r="R677" s="2171"/>
      <c r="S677" s="2171"/>
      <c r="T677" s="2171"/>
      <c r="U677" s="2171"/>
      <c r="V677" s="2171"/>
      <c r="W677" s="2171"/>
      <c r="X677" s="2171"/>
      <c r="Y677" s="2171"/>
    </row>
    <row r="678" spans="1:25">
      <c r="A678" s="2170"/>
      <c r="B678" s="2170"/>
      <c r="C678" s="2170"/>
      <c r="D678" s="2170"/>
      <c r="E678" s="2170"/>
      <c r="R678" s="2171"/>
      <c r="S678" s="2171"/>
      <c r="T678" s="2171"/>
      <c r="U678" s="2171"/>
      <c r="V678" s="2171"/>
      <c r="W678" s="2171"/>
      <c r="X678" s="2171"/>
      <c r="Y678" s="2171"/>
    </row>
    <row r="679" spans="1:25">
      <c r="A679" s="2170"/>
      <c r="B679" s="2170"/>
      <c r="C679" s="2170"/>
      <c r="D679" s="2170"/>
      <c r="E679" s="2170"/>
      <c r="R679" s="2171"/>
      <c r="S679" s="2171"/>
      <c r="T679" s="2171"/>
      <c r="U679" s="2171"/>
      <c r="V679" s="2171"/>
      <c r="W679" s="2171"/>
      <c r="X679" s="2171"/>
      <c r="Y679" s="2171"/>
    </row>
    <row r="680" spans="1:25">
      <c r="A680" s="2170"/>
      <c r="B680" s="2170"/>
      <c r="C680" s="2170"/>
      <c r="D680" s="2170"/>
      <c r="E680" s="2170"/>
      <c r="R680" s="2171"/>
      <c r="S680" s="2171"/>
      <c r="T680" s="2171"/>
      <c r="U680" s="2171"/>
      <c r="V680" s="2171"/>
      <c r="W680" s="2171"/>
      <c r="X680" s="2171"/>
      <c r="Y680" s="2171"/>
    </row>
    <row r="681" spans="1:25">
      <c r="A681" s="2170"/>
      <c r="B681" s="2170"/>
      <c r="C681" s="2170"/>
      <c r="D681" s="2170"/>
      <c r="E681" s="2170"/>
      <c r="R681" s="2171"/>
      <c r="S681" s="2171"/>
      <c r="T681" s="2171"/>
      <c r="U681" s="2171"/>
      <c r="V681" s="2171"/>
      <c r="W681" s="2171"/>
      <c r="X681" s="2171"/>
      <c r="Y681" s="2171"/>
    </row>
    <row r="682" spans="1:25">
      <c r="A682" s="2170"/>
      <c r="B682" s="2170"/>
      <c r="C682" s="2170"/>
      <c r="D682" s="2170"/>
      <c r="E682" s="2170"/>
      <c r="R682" s="2171"/>
      <c r="S682" s="2171"/>
      <c r="T682" s="2171"/>
      <c r="U682" s="2171"/>
      <c r="V682" s="2171"/>
      <c r="W682" s="2171"/>
      <c r="X682" s="2171"/>
      <c r="Y682" s="2171"/>
    </row>
    <row r="683" spans="1:25">
      <c r="A683" s="2170"/>
      <c r="B683" s="2170"/>
      <c r="C683" s="2170"/>
      <c r="D683" s="2170"/>
      <c r="E683" s="2170"/>
      <c r="R683" s="2171"/>
      <c r="S683" s="2171"/>
      <c r="T683" s="2171"/>
      <c r="U683" s="2171"/>
      <c r="V683" s="2171"/>
      <c r="W683" s="2171"/>
      <c r="X683" s="2171"/>
      <c r="Y683" s="2171"/>
    </row>
    <row r="684" spans="1:25">
      <c r="A684" s="2170"/>
      <c r="B684" s="2170"/>
      <c r="C684" s="2170"/>
      <c r="D684" s="2170"/>
      <c r="E684" s="2170"/>
      <c r="R684" s="2171"/>
      <c r="S684" s="2171"/>
      <c r="T684" s="2171"/>
      <c r="U684" s="2171"/>
      <c r="V684" s="2171"/>
      <c r="W684" s="2171"/>
      <c r="X684" s="2171"/>
      <c r="Y684" s="2171"/>
    </row>
    <row r="685" spans="1:25">
      <c r="A685" s="2170"/>
      <c r="B685" s="2170"/>
      <c r="C685" s="2170"/>
      <c r="D685" s="2170"/>
      <c r="E685" s="2170"/>
      <c r="R685" s="2171"/>
      <c r="S685" s="2171"/>
      <c r="T685" s="2171"/>
      <c r="U685" s="2171"/>
      <c r="V685" s="2171"/>
      <c r="W685" s="2171"/>
      <c r="X685" s="2171"/>
      <c r="Y685" s="2171"/>
    </row>
    <row r="686" spans="1:25">
      <c r="A686" s="2170"/>
      <c r="B686" s="2170"/>
      <c r="C686" s="2170"/>
      <c r="D686" s="2170"/>
      <c r="E686" s="2170"/>
      <c r="R686" s="2171"/>
      <c r="S686" s="2171"/>
      <c r="T686" s="2171"/>
      <c r="U686" s="2171"/>
      <c r="V686" s="2171"/>
      <c r="W686" s="2171"/>
      <c r="X686" s="2171"/>
      <c r="Y686" s="2171"/>
    </row>
    <row r="687" spans="1:25">
      <c r="A687" s="2170"/>
      <c r="B687" s="2170"/>
      <c r="C687" s="2170"/>
      <c r="D687" s="2170"/>
      <c r="E687" s="2170"/>
      <c r="R687" s="2171"/>
      <c r="S687" s="2171"/>
      <c r="T687" s="2171"/>
      <c r="U687" s="2171"/>
      <c r="V687" s="2171"/>
      <c r="W687" s="2171"/>
      <c r="X687" s="2171"/>
      <c r="Y687" s="2171"/>
    </row>
    <row r="688" spans="1:25">
      <c r="A688" s="2170"/>
      <c r="B688" s="2170"/>
      <c r="C688" s="2170"/>
      <c r="D688" s="2170"/>
      <c r="E688" s="2170"/>
      <c r="R688" s="2171"/>
      <c r="S688" s="2171"/>
      <c r="T688" s="2171"/>
      <c r="U688" s="2171"/>
      <c r="V688" s="2171"/>
      <c r="W688" s="2171"/>
      <c r="X688" s="2171"/>
      <c r="Y688" s="2171"/>
    </row>
    <row r="689" spans="1:25">
      <c r="A689" s="2170"/>
      <c r="B689" s="2170"/>
      <c r="C689" s="2170"/>
      <c r="D689" s="2170"/>
      <c r="E689" s="2170"/>
      <c r="R689" s="2171"/>
      <c r="S689" s="2171"/>
      <c r="T689" s="2171"/>
      <c r="U689" s="2171"/>
      <c r="V689" s="2171"/>
      <c r="W689" s="2171"/>
      <c r="X689" s="2171"/>
      <c r="Y689" s="2171"/>
    </row>
    <row r="690" spans="1:25">
      <c r="A690" s="2170"/>
      <c r="B690" s="2170"/>
      <c r="C690" s="2170"/>
      <c r="D690" s="2170"/>
      <c r="E690" s="2170"/>
      <c r="R690" s="2171"/>
      <c r="S690" s="2171"/>
      <c r="T690" s="2171"/>
      <c r="U690" s="2171"/>
      <c r="V690" s="2171"/>
      <c r="W690" s="2171"/>
      <c r="X690" s="2171"/>
      <c r="Y690" s="2171"/>
    </row>
    <row r="691" spans="1:25">
      <c r="A691" s="2170"/>
      <c r="B691" s="2170"/>
      <c r="C691" s="2170"/>
      <c r="D691" s="2170"/>
      <c r="E691" s="2170"/>
      <c r="R691" s="2171"/>
      <c r="S691" s="2171"/>
      <c r="T691" s="2171"/>
      <c r="U691" s="2171"/>
      <c r="V691" s="2171"/>
      <c r="W691" s="2171"/>
      <c r="X691" s="2171"/>
      <c r="Y691" s="2171"/>
    </row>
    <row r="692" spans="1:25">
      <c r="A692" s="2170"/>
      <c r="B692" s="2170"/>
      <c r="C692" s="2170"/>
      <c r="D692" s="2170"/>
      <c r="E692" s="2170"/>
      <c r="R692" s="2171"/>
      <c r="S692" s="2171"/>
      <c r="T692" s="2171"/>
      <c r="U692" s="2171"/>
      <c r="V692" s="2171"/>
      <c r="W692" s="2171"/>
      <c r="X692" s="2171"/>
      <c r="Y692" s="2171"/>
    </row>
    <row r="693" spans="1:25">
      <c r="A693" s="2170"/>
      <c r="B693" s="2170"/>
      <c r="C693" s="2170"/>
      <c r="D693" s="2170"/>
      <c r="E693" s="2170"/>
      <c r="R693" s="2171"/>
      <c r="S693" s="2171"/>
      <c r="T693" s="2171"/>
      <c r="U693" s="2171"/>
      <c r="V693" s="2171"/>
      <c r="W693" s="2171"/>
      <c r="X693" s="2171"/>
      <c r="Y693" s="2171"/>
    </row>
    <row r="694" spans="1:25">
      <c r="A694" s="2170"/>
      <c r="B694" s="2170"/>
      <c r="C694" s="2170"/>
      <c r="D694" s="2170"/>
      <c r="E694" s="2170"/>
      <c r="R694" s="2171"/>
      <c r="S694" s="2171"/>
      <c r="T694" s="2171"/>
      <c r="U694" s="2171"/>
      <c r="V694" s="2171"/>
      <c r="W694" s="2171"/>
      <c r="X694" s="2171"/>
      <c r="Y694" s="2171"/>
    </row>
    <row r="695" spans="1:25">
      <c r="A695" s="2170"/>
      <c r="B695" s="2170"/>
      <c r="C695" s="2170"/>
      <c r="D695" s="2170"/>
      <c r="E695" s="2170"/>
      <c r="R695" s="2171"/>
      <c r="S695" s="2171"/>
      <c r="T695" s="2171"/>
      <c r="U695" s="2171"/>
      <c r="V695" s="2171"/>
      <c r="W695" s="2171"/>
      <c r="X695" s="2171"/>
      <c r="Y695" s="2171"/>
    </row>
    <row r="696" spans="1:25">
      <c r="A696" s="2170"/>
      <c r="B696" s="2170"/>
      <c r="C696" s="2170"/>
      <c r="D696" s="2170"/>
      <c r="E696" s="2170"/>
      <c r="R696" s="2171"/>
      <c r="S696" s="2171"/>
      <c r="T696" s="2171"/>
      <c r="U696" s="2171"/>
      <c r="V696" s="2171"/>
      <c r="W696" s="2171"/>
      <c r="X696" s="2171"/>
      <c r="Y696" s="2171"/>
    </row>
    <row r="697" spans="1:25">
      <c r="A697" s="2170"/>
      <c r="B697" s="2170"/>
      <c r="C697" s="2170"/>
      <c r="D697" s="2170"/>
      <c r="E697" s="2170"/>
      <c r="R697" s="2171"/>
      <c r="S697" s="2171"/>
      <c r="T697" s="2171"/>
      <c r="U697" s="2171"/>
      <c r="V697" s="2171"/>
      <c r="W697" s="2171"/>
      <c r="X697" s="2171"/>
      <c r="Y697" s="2171"/>
    </row>
    <row r="698" spans="1:25">
      <c r="A698" s="2170"/>
      <c r="B698" s="2170"/>
      <c r="C698" s="2170"/>
      <c r="D698" s="2170"/>
      <c r="E698" s="2170"/>
      <c r="R698" s="2171"/>
      <c r="S698" s="2171"/>
      <c r="T698" s="2171"/>
      <c r="U698" s="2171"/>
      <c r="V698" s="2171"/>
      <c r="W698" s="2171"/>
      <c r="X698" s="2171"/>
      <c r="Y698" s="2171"/>
    </row>
    <row r="699" spans="1:25">
      <c r="A699" s="2170"/>
      <c r="B699" s="2170"/>
      <c r="C699" s="2170"/>
      <c r="D699" s="2170"/>
      <c r="E699" s="2170"/>
      <c r="R699" s="2171"/>
      <c r="S699" s="2171"/>
      <c r="T699" s="2171"/>
      <c r="U699" s="2171"/>
      <c r="V699" s="2171"/>
      <c r="W699" s="2171"/>
      <c r="X699" s="2171"/>
      <c r="Y699" s="2171"/>
    </row>
    <row r="700" spans="1:25">
      <c r="A700" s="2170"/>
      <c r="B700" s="2170"/>
      <c r="C700" s="2170"/>
      <c r="D700" s="2170"/>
      <c r="E700" s="2170"/>
      <c r="R700" s="2171"/>
      <c r="S700" s="2171"/>
      <c r="T700" s="2171"/>
      <c r="U700" s="2171"/>
      <c r="V700" s="2171"/>
      <c r="W700" s="2171"/>
      <c r="X700" s="2171"/>
      <c r="Y700" s="2171"/>
    </row>
    <row r="701" spans="1:25">
      <c r="A701" s="2170"/>
      <c r="B701" s="2170"/>
      <c r="C701" s="2170"/>
      <c r="D701" s="2170"/>
      <c r="E701" s="2170"/>
      <c r="R701" s="2171"/>
      <c r="S701" s="2171"/>
      <c r="T701" s="2171"/>
      <c r="U701" s="2171"/>
      <c r="V701" s="2171"/>
      <c r="W701" s="2171"/>
      <c r="X701" s="2171"/>
      <c r="Y701" s="2171"/>
    </row>
    <row r="702" spans="1:25">
      <c r="A702" s="2170"/>
      <c r="B702" s="2170"/>
      <c r="C702" s="2170"/>
      <c r="D702" s="2170"/>
      <c r="E702" s="2170"/>
      <c r="R702" s="2171"/>
      <c r="S702" s="2171"/>
      <c r="T702" s="2171"/>
      <c r="U702" s="2171"/>
      <c r="V702" s="2171"/>
      <c r="W702" s="2171"/>
      <c r="X702" s="2171"/>
      <c r="Y702" s="2171"/>
    </row>
    <row r="703" spans="1:25">
      <c r="A703" s="2170"/>
      <c r="B703" s="2170"/>
      <c r="C703" s="2170"/>
      <c r="D703" s="2170"/>
      <c r="E703" s="2170"/>
      <c r="R703" s="2171"/>
      <c r="S703" s="2171"/>
      <c r="T703" s="2171"/>
      <c r="U703" s="2171"/>
      <c r="V703" s="2171"/>
      <c r="W703" s="2171"/>
      <c r="X703" s="2171"/>
      <c r="Y703" s="2171"/>
    </row>
    <row r="704" spans="1:25">
      <c r="A704" s="2170"/>
      <c r="B704" s="2170"/>
      <c r="C704" s="2170"/>
      <c r="D704" s="2170"/>
      <c r="E704" s="2170"/>
      <c r="R704" s="2171"/>
      <c r="S704" s="2171"/>
      <c r="T704" s="2171"/>
      <c r="U704" s="2171"/>
      <c r="V704" s="2171"/>
      <c r="W704" s="2171"/>
      <c r="X704" s="2171"/>
      <c r="Y704" s="2171"/>
    </row>
    <row r="705" spans="1:25">
      <c r="A705" s="2170"/>
      <c r="B705" s="2170"/>
      <c r="C705" s="2170"/>
      <c r="D705" s="2170"/>
      <c r="E705" s="2170"/>
      <c r="R705" s="2171"/>
      <c r="S705" s="2171"/>
      <c r="T705" s="2171"/>
      <c r="U705" s="2171"/>
      <c r="V705" s="2171"/>
      <c r="W705" s="2171"/>
      <c r="X705" s="2171"/>
      <c r="Y705" s="2171"/>
    </row>
    <row r="706" spans="1:25">
      <c r="A706" s="2170"/>
      <c r="B706" s="2170"/>
      <c r="C706" s="2170"/>
      <c r="D706" s="2170"/>
      <c r="E706" s="2170"/>
      <c r="R706" s="2171"/>
      <c r="S706" s="2171"/>
      <c r="T706" s="2171"/>
      <c r="U706" s="2171"/>
      <c r="V706" s="2171"/>
      <c r="W706" s="2171"/>
      <c r="X706" s="2171"/>
      <c r="Y706" s="2171"/>
    </row>
    <row r="707" spans="1:25">
      <c r="A707" s="2170"/>
      <c r="B707" s="2170"/>
      <c r="C707" s="2170"/>
      <c r="D707" s="2170"/>
      <c r="E707" s="2170"/>
      <c r="R707" s="2171"/>
      <c r="S707" s="2171"/>
      <c r="T707" s="2171"/>
      <c r="U707" s="2171"/>
      <c r="V707" s="2171"/>
      <c r="W707" s="2171"/>
      <c r="X707" s="2171"/>
      <c r="Y707" s="2171"/>
    </row>
    <row r="708" spans="1:25">
      <c r="A708" s="2170"/>
      <c r="B708" s="2170"/>
      <c r="C708" s="2170"/>
      <c r="D708" s="2170"/>
      <c r="E708" s="2170"/>
      <c r="R708" s="2171"/>
      <c r="S708" s="2171"/>
      <c r="T708" s="2171"/>
      <c r="U708" s="2171"/>
      <c r="V708" s="2171"/>
      <c r="W708" s="2171"/>
      <c r="X708" s="2171"/>
      <c r="Y708" s="2171"/>
    </row>
    <row r="709" spans="1:25">
      <c r="A709" s="2170"/>
      <c r="B709" s="2170"/>
      <c r="C709" s="2170"/>
      <c r="D709" s="2170"/>
      <c r="E709" s="2170"/>
      <c r="R709" s="2171"/>
      <c r="S709" s="2171"/>
      <c r="T709" s="2171"/>
      <c r="U709" s="2171"/>
      <c r="V709" s="2171"/>
      <c r="W709" s="2171"/>
      <c r="X709" s="2171"/>
      <c r="Y709" s="2171"/>
    </row>
    <row r="710" spans="1:25">
      <c r="A710" s="2170"/>
      <c r="B710" s="2170"/>
      <c r="C710" s="2170"/>
      <c r="D710" s="2170"/>
      <c r="E710" s="2170"/>
      <c r="R710" s="2171"/>
      <c r="S710" s="2171"/>
      <c r="T710" s="2171"/>
      <c r="U710" s="2171"/>
      <c r="V710" s="2171"/>
      <c r="W710" s="2171"/>
      <c r="X710" s="2171"/>
      <c r="Y710" s="2171"/>
    </row>
    <row r="711" spans="1:25">
      <c r="A711" s="2170"/>
      <c r="B711" s="2170"/>
      <c r="C711" s="2170"/>
      <c r="D711" s="2170"/>
      <c r="E711" s="2170"/>
      <c r="R711" s="2171"/>
      <c r="S711" s="2171"/>
      <c r="T711" s="2171"/>
      <c r="U711" s="2171"/>
      <c r="V711" s="2171"/>
      <c r="W711" s="2171"/>
      <c r="X711" s="2171"/>
      <c r="Y711" s="2171"/>
    </row>
    <row r="712" spans="1:25">
      <c r="A712" s="2170"/>
      <c r="B712" s="2170"/>
      <c r="C712" s="2170"/>
      <c r="D712" s="2170"/>
      <c r="E712" s="2170"/>
      <c r="R712" s="2171"/>
      <c r="S712" s="2171"/>
      <c r="T712" s="2171"/>
      <c r="U712" s="2171"/>
      <c r="V712" s="2171"/>
      <c r="W712" s="2171"/>
      <c r="X712" s="2171"/>
      <c r="Y712" s="2171"/>
    </row>
    <row r="713" spans="1:25">
      <c r="A713" s="2170"/>
      <c r="B713" s="2170"/>
      <c r="C713" s="2170"/>
      <c r="D713" s="2170"/>
      <c r="E713" s="2170"/>
      <c r="R713" s="2171"/>
      <c r="S713" s="2171"/>
      <c r="T713" s="2171"/>
      <c r="U713" s="2171"/>
      <c r="V713" s="2171"/>
      <c r="W713" s="2171"/>
      <c r="X713" s="2171"/>
      <c r="Y713" s="2171"/>
    </row>
    <row r="714" spans="1:25">
      <c r="A714" s="2170"/>
      <c r="B714" s="2170"/>
      <c r="C714" s="2170"/>
      <c r="D714" s="2170"/>
      <c r="E714" s="2170"/>
      <c r="R714" s="2171"/>
      <c r="S714" s="2171"/>
      <c r="T714" s="2171"/>
      <c r="U714" s="2171"/>
      <c r="V714" s="2171"/>
      <c r="W714" s="2171"/>
      <c r="X714" s="2171"/>
      <c r="Y714" s="2171"/>
    </row>
    <row r="715" spans="1:25">
      <c r="A715" s="2170"/>
      <c r="B715" s="2170"/>
      <c r="C715" s="2170"/>
      <c r="D715" s="2170"/>
      <c r="E715" s="2170"/>
      <c r="R715" s="2171"/>
      <c r="S715" s="2171"/>
      <c r="T715" s="2171"/>
      <c r="U715" s="2171"/>
      <c r="V715" s="2171"/>
      <c r="W715" s="2171"/>
      <c r="X715" s="2171"/>
      <c r="Y715" s="2171"/>
    </row>
    <row r="716" spans="1:25">
      <c r="A716" s="2170"/>
      <c r="B716" s="2170"/>
      <c r="C716" s="2170"/>
      <c r="D716" s="2170"/>
      <c r="E716" s="2170"/>
      <c r="R716" s="2171"/>
      <c r="S716" s="2171"/>
      <c r="T716" s="2171"/>
      <c r="U716" s="2171"/>
      <c r="V716" s="2171"/>
      <c r="W716" s="2171"/>
      <c r="X716" s="2171"/>
      <c r="Y716" s="2171"/>
    </row>
    <row r="717" spans="1:25">
      <c r="A717" s="2170"/>
      <c r="B717" s="2170"/>
      <c r="C717" s="2170"/>
      <c r="D717" s="2170"/>
      <c r="E717" s="2170"/>
      <c r="R717" s="2171"/>
      <c r="S717" s="2171"/>
      <c r="T717" s="2171"/>
      <c r="U717" s="2171"/>
      <c r="V717" s="2171"/>
      <c r="W717" s="2171"/>
      <c r="X717" s="2171"/>
      <c r="Y717" s="2171"/>
    </row>
    <row r="718" spans="1:25">
      <c r="A718" s="2170"/>
      <c r="B718" s="2170"/>
      <c r="C718" s="2170"/>
      <c r="D718" s="2170"/>
      <c r="E718" s="2170"/>
      <c r="R718" s="2171"/>
      <c r="S718" s="2171"/>
      <c r="T718" s="2171"/>
      <c r="U718" s="2171"/>
      <c r="V718" s="2171"/>
      <c r="W718" s="2171"/>
      <c r="X718" s="2171"/>
      <c r="Y718" s="2171"/>
    </row>
    <row r="719" spans="1:25">
      <c r="A719" s="2170"/>
      <c r="B719" s="2170"/>
      <c r="C719" s="2170"/>
      <c r="D719" s="2170"/>
      <c r="E719" s="2170"/>
      <c r="R719" s="2171"/>
      <c r="S719" s="2171"/>
      <c r="T719" s="2171"/>
      <c r="U719" s="2171"/>
      <c r="V719" s="2171"/>
      <c r="W719" s="2171"/>
      <c r="X719" s="2171"/>
      <c r="Y719" s="2171"/>
    </row>
    <row r="720" spans="1:25">
      <c r="A720" s="2170"/>
      <c r="B720" s="2170"/>
      <c r="C720" s="2170"/>
      <c r="D720" s="2170"/>
      <c r="E720" s="2170"/>
      <c r="R720" s="2171"/>
      <c r="S720" s="2171"/>
      <c r="T720" s="2171"/>
      <c r="U720" s="2171"/>
      <c r="V720" s="2171"/>
      <c r="W720" s="2171"/>
      <c r="X720" s="2171"/>
      <c r="Y720" s="2171"/>
    </row>
    <row r="721" spans="1:25">
      <c r="A721" s="2170"/>
      <c r="B721" s="2170"/>
      <c r="C721" s="2170"/>
      <c r="D721" s="2170"/>
      <c r="E721" s="2170"/>
      <c r="R721" s="2171"/>
      <c r="S721" s="2171"/>
      <c r="T721" s="2171"/>
      <c r="U721" s="2171"/>
      <c r="V721" s="2171"/>
      <c r="W721" s="2171"/>
      <c r="X721" s="2171"/>
      <c r="Y721" s="2171"/>
    </row>
    <row r="722" spans="1:25">
      <c r="A722" s="2170"/>
      <c r="B722" s="2170"/>
      <c r="C722" s="2170"/>
      <c r="D722" s="2170"/>
      <c r="E722" s="2170"/>
      <c r="R722" s="2171"/>
      <c r="S722" s="2171"/>
      <c r="T722" s="2171"/>
      <c r="U722" s="2171"/>
      <c r="V722" s="2171"/>
      <c r="W722" s="2171"/>
      <c r="X722" s="2171"/>
      <c r="Y722" s="2171"/>
    </row>
    <row r="723" spans="1:25">
      <c r="A723" s="2170"/>
      <c r="B723" s="2170"/>
      <c r="C723" s="2170"/>
      <c r="D723" s="2170"/>
      <c r="E723" s="2170"/>
      <c r="R723" s="2171"/>
      <c r="S723" s="2171"/>
      <c r="T723" s="2171"/>
      <c r="U723" s="2171"/>
      <c r="V723" s="2171"/>
      <c r="W723" s="2171"/>
      <c r="X723" s="2171"/>
      <c r="Y723" s="2171"/>
    </row>
    <row r="724" spans="1:25">
      <c r="A724" s="2170"/>
      <c r="B724" s="2170"/>
      <c r="C724" s="2170"/>
      <c r="D724" s="2170"/>
      <c r="E724" s="2170"/>
      <c r="R724" s="2171"/>
      <c r="S724" s="2171"/>
      <c r="T724" s="2171"/>
      <c r="U724" s="2171"/>
      <c r="V724" s="2171"/>
      <c r="W724" s="2171"/>
      <c r="X724" s="2171"/>
      <c r="Y724" s="2171"/>
    </row>
    <row r="725" spans="1:25">
      <c r="A725" s="2170"/>
      <c r="B725" s="2170"/>
      <c r="C725" s="2170"/>
      <c r="D725" s="2170"/>
      <c r="E725" s="2170"/>
      <c r="R725" s="2171"/>
      <c r="S725" s="2171"/>
      <c r="T725" s="2171"/>
      <c r="U725" s="2171"/>
      <c r="V725" s="2171"/>
      <c r="W725" s="2171"/>
      <c r="X725" s="2171"/>
      <c r="Y725" s="2171"/>
    </row>
    <row r="726" spans="1:25">
      <c r="A726" s="2170"/>
      <c r="B726" s="2170"/>
      <c r="C726" s="2170"/>
      <c r="D726" s="2170"/>
      <c r="E726" s="2170"/>
      <c r="R726" s="2171"/>
      <c r="S726" s="2171"/>
      <c r="T726" s="2171"/>
      <c r="U726" s="2171"/>
      <c r="V726" s="2171"/>
      <c r="W726" s="2171"/>
      <c r="X726" s="2171"/>
      <c r="Y726" s="2171"/>
    </row>
    <row r="727" spans="1:25">
      <c r="A727" s="2170"/>
      <c r="B727" s="2170"/>
      <c r="C727" s="2170"/>
      <c r="D727" s="2170"/>
      <c r="E727" s="2170"/>
      <c r="R727" s="2171"/>
      <c r="S727" s="2171"/>
      <c r="T727" s="2171"/>
      <c r="U727" s="2171"/>
      <c r="V727" s="2171"/>
      <c r="W727" s="2171"/>
      <c r="X727" s="2171"/>
      <c r="Y727" s="2171"/>
    </row>
    <row r="728" spans="1:25">
      <c r="A728" s="2170"/>
      <c r="B728" s="2170"/>
      <c r="C728" s="2170"/>
      <c r="D728" s="2170"/>
      <c r="E728" s="2170"/>
      <c r="R728" s="2171"/>
      <c r="S728" s="2171"/>
      <c r="T728" s="2171"/>
      <c r="U728" s="2171"/>
      <c r="V728" s="2171"/>
      <c r="W728" s="2171"/>
      <c r="X728" s="2171"/>
      <c r="Y728" s="2171"/>
    </row>
    <row r="729" spans="1:25">
      <c r="A729" s="2170"/>
      <c r="B729" s="2170"/>
      <c r="C729" s="2170"/>
      <c r="D729" s="2170"/>
      <c r="E729" s="2170"/>
      <c r="R729" s="2171"/>
      <c r="S729" s="2171"/>
      <c r="T729" s="2171"/>
      <c r="U729" s="2171"/>
      <c r="V729" s="2171"/>
      <c r="W729" s="2171"/>
      <c r="X729" s="2171"/>
      <c r="Y729" s="2171"/>
    </row>
    <row r="730" spans="1:25">
      <c r="A730" s="2170"/>
      <c r="B730" s="2170"/>
      <c r="C730" s="2170"/>
      <c r="D730" s="2170"/>
      <c r="E730" s="2170"/>
      <c r="R730" s="2171"/>
      <c r="S730" s="2171"/>
      <c r="T730" s="2171"/>
      <c r="U730" s="2171"/>
      <c r="V730" s="2171"/>
      <c r="W730" s="2171"/>
      <c r="X730" s="2171"/>
      <c r="Y730" s="2171"/>
    </row>
    <row r="731" spans="1:25">
      <c r="A731" s="2170"/>
      <c r="B731" s="2170"/>
      <c r="C731" s="2170"/>
      <c r="D731" s="2170"/>
      <c r="E731" s="2170"/>
      <c r="R731" s="2171"/>
      <c r="S731" s="2171"/>
      <c r="T731" s="2171"/>
      <c r="U731" s="2171"/>
      <c r="V731" s="2171"/>
      <c r="W731" s="2171"/>
      <c r="X731" s="2171"/>
      <c r="Y731" s="2171"/>
    </row>
    <row r="732" spans="1:25">
      <c r="A732" s="2170"/>
      <c r="B732" s="2170"/>
      <c r="C732" s="2170"/>
      <c r="D732" s="2170"/>
      <c r="E732" s="2170"/>
      <c r="R732" s="2171"/>
      <c r="S732" s="2171"/>
      <c r="T732" s="2171"/>
      <c r="U732" s="2171"/>
      <c r="V732" s="2171"/>
      <c r="W732" s="2171"/>
      <c r="X732" s="2171"/>
      <c r="Y732" s="2171"/>
    </row>
    <row r="733" spans="1:25">
      <c r="A733" s="2170"/>
      <c r="B733" s="2170"/>
      <c r="C733" s="2170"/>
      <c r="D733" s="2170"/>
      <c r="E733" s="2170"/>
      <c r="R733" s="2171"/>
      <c r="S733" s="2171"/>
      <c r="T733" s="2171"/>
      <c r="U733" s="2171"/>
      <c r="V733" s="2171"/>
      <c r="W733" s="2171"/>
      <c r="X733" s="2171"/>
      <c r="Y733" s="2171"/>
    </row>
    <row r="734" spans="1:25">
      <c r="A734" s="2170"/>
      <c r="B734" s="2170"/>
      <c r="C734" s="2170"/>
      <c r="D734" s="2170"/>
      <c r="E734" s="2170"/>
      <c r="R734" s="2171"/>
      <c r="S734" s="2171"/>
      <c r="T734" s="2171"/>
      <c r="U734" s="2171"/>
      <c r="V734" s="2171"/>
      <c r="W734" s="2171"/>
      <c r="X734" s="2171"/>
      <c r="Y734" s="2171"/>
    </row>
    <row r="735" spans="1:25">
      <c r="A735" s="2170"/>
      <c r="B735" s="2170"/>
      <c r="C735" s="2170"/>
      <c r="D735" s="2170"/>
      <c r="E735" s="2170"/>
      <c r="R735" s="2171"/>
      <c r="S735" s="2171"/>
      <c r="T735" s="2171"/>
      <c r="U735" s="2171"/>
      <c r="V735" s="2171"/>
      <c r="W735" s="2171"/>
      <c r="X735" s="2171"/>
      <c r="Y735" s="2171"/>
    </row>
    <row r="736" spans="1:25">
      <c r="A736" s="2170"/>
      <c r="B736" s="2170"/>
      <c r="C736" s="2170"/>
      <c r="D736" s="2170"/>
      <c r="E736" s="2170"/>
      <c r="R736" s="2171"/>
      <c r="S736" s="2171"/>
      <c r="T736" s="2171"/>
      <c r="U736" s="2171"/>
      <c r="V736" s="2171"/>
      <c r="W736" s="2171"/>
      <c r="X736" s="2171"/>
      <c r="Y736" s="2171"/>
    </row>
    <row r="737" spans="1:25">
      <c r="A737" s="2170"/>
      <c r="B737" s="2170"/>
      <c r="C737" s="2170"/>
      <c r="D737" s="2170"/>
      <c r="E737" s="2170"/>
      <c r="R737" s="2171"/>
      <c r="S737" s="2171"/>
      <c r="T737" s="2171"/>
      <c r="U737" s="2171"/>
      <c r="V737" s="2171"/>
      <c r="W737" s="2171"/>
      <c r="X737" s="2171"/>
      <c r="Y737" s="2171"/>
    </row>
    <row r="738" spans="1:25">
      <c r="A738" s="2170"/>
      <c r="B738" s="2170"/>
      <c r="C738" s="2170"/>
      <c r="D738" s="2170"/>
      <c r="E738" s="2170"/>
      <c r="R738" s="2171"/>
      <c r="S738" s="2171"/>
      <c r="T738" s="2171"/>
      <c r="U738" s="2171"/>
      <c r="V738" s="2171"/>
      <c r="W738" s="2171"/>
      <c r="X738" s="2171"/>
      <c r="Y738" s="2171"/>
    </row>
    <row r="739" spans="1:25">
      <c r="A739" s="2170"/>
      <c r="B739" s="2170"/>
      <c r="C739" s="2170"/>
      <c r="D739" s="2170"/>
      <c r="E739" s="2170"/>
      <c r="R739" s="2171"/>
      <c r="S739" s="2171"/>
      <c r="T739" s="2171"/>
      <c r="U739" s="2171"/>
      <c r="V739" s="2171"/>
      <c r="W739" s="2171"/>
      <c r="X739" s="2171"/>
      <c r="Y739" s="2171"/>
    </row>
    <row r="740" spans="1:25">
      <c r="A740" s="2170"/>
      <c r="B740" s="2170"/>
      <c r="C740" s="2170"/>
      <c r="D740" s="2170"/>
      <c r="E740" s="2170"/>
      <c r="R740" s="2171"/>
      <c r="S740" s="2171"/>
      <c r="T740" s="2171"/>
      <c r="U740" s="2171"/>
      <c r="V740" s="2171"/>
      <c r="W740" s="2171"/>
      <c r="X740" s="2171"/>
      <c r="Y740" s="2171"/>
    </row>
    <row r="741" spans="1:25">
      <c r="A741" s="2170"/>
      <c r="B741" s="2170"/>
      <c r="C741" s="2170"/>
      <c r="D741" s="2170"/>
      <c r="E741" s="2170"/>
      <c r="R741" s="2171"/>
      <c r="S741" s="2171"/>
      <c r="T741" s="2171"/>
      <c r="U741" s="2171"/>
      <c r="V741" s="2171"/>
      <c r="W741" s="2171"/>
      <c r="X741" s="2171"/>
      <c r="Y741" s="2171"/>
    </row>
    <row r="742" spans="1:25">
      <c r="A742" s="2170"/>
      <c r="B742" s="2170"/>
      <c r="C742" s="2170"/>
      <c r="D742" s="2170"/>
      <c r="E742" s="2170"/>
      <c r="R742" s="2171"/>
      <c r="S742" s="2171"/>
      <c r="T742" s="2171"/>
      <c r="U742" s="2171"/>
      <c r="V742" s="2171"/>
      <c r="W742" s="2171"/>
      <c r="X742" s="2171"/>
      <c r="Y742" s="2171"/>
    </row>
    <row r="743" spans="1:25">
      <c r="A743" s="2170"/>
      <c r="B743" s="2170"/>
      <c r="C743" s="2170"/>
      <c r="D743" s="2170"/>
      <c r="E743" s="2170"/>
      <c r="R743" s="2171"/>
      <c r="S743" s="2171"/>
      <c r="T743" s="2171"/>
      <c r="U743" s="2171"/>
      <c r="V743" s="2171"/>
      <c r="W743" s="2171"/>
      <c r="X743" s="2171"/>
      <c r="Y743" s="2171"/>
    </row>
    <row r="744" spans="1:25">
      <c r="A744" s="2170"/>
      <c r="B744" s="2170"/>
      <c r="C744" s="2170"/>
      <c r="D744" s="2170"/>
      <c r="E744" s="2170"/>
      <c r="R744" s="2171"/>
      <c r="S744" s="2171"/>
      <c r="T744" s="2171"/>
      <c r="U744" s="2171"/>
      <c r="V744" s="2171"/>
      <c r="W744" s="2171"/>
      <c r="X744" s="2171"/>
      <c r="Y744" s="2171"/>
    </row>
    <row r="745" spans="1:25">
      <c r="A745" s="2170"/>
      <c r="B745" s="2170"/>
      <c r="C745" s="2170"/>
      <c r="D745" s="2170"/>
      <c r="E745" s="2170"/>
      <c r="R745" s="2171"/>
      <c r="S745" s="2171"/>
      <c r="T745" s="2171"/>
      <c r="U745" s="2171"/>
      <c r="V745" s="2171"/>
      <c r="W745" s="2171"/>
      <c r="X745" s="2171"/>
      <c r="Y745" s="2171"/>
    </row>
    <row r="746" spans="1:25">
      <c r="A746" s="2170"/>
      <c r="B746" s="2170"/>
      <c r="C746" s="2170"/>
      <c r="D746" s="2170"/>
      <c r="E746" s="2170"/>
      <c r="R746" s="2171"/>
      <c r="S746" s="2171"/>
      <c r="T746" s="2171"/>
      <c r="U746" s="2171"/>
      <c r="V746" s="2171"/>
      <c r="W746" s="2171"/>
      <c r="X746" s="2171"/>
      <c r="Y746" s="2171"/>
    </row>
    <row r="747" spans="1:25">
      <c r="A747" s="2170"/>
      <c r="B747" s="2170"/>
      <c r="C747" s="2170"/>
      <c r="D747" s="2170"/>
      <c r="E747" s="2170"/>
      <c r="R747" s="2171"/>
      <c r="S747" s="2171"/>
      <c r="T747" s="2171"/>
      <c r="U747" s="2171"/>
      <c r="V747" s="2171"/>
      <c r="W747" s="2171"/>
      <c r="X747" s="2171"/>
      <c r="Y747" s="2171"/>
    </row>
    <row r="748" spans="1:25">
      <c r="A748" s="2170"/>
      <c r="B748" s="2170"/>
      <c r="C748" s="2170"/>
      <c r="D748" s="2170"/>
      <c r="E748" s="2170"/>
      <c r="R748" s="2171"/>
      <c r="S748" s="2171"/>
      <c r="T748" s="2171"/>
      <c r="U748" s="2171"/>
      <c r="V748" s="2171"/>
      <c r="W748" s="2171"/>
      <c r="X748" s="2171"/>
      <c r="Y748" s="2171"/>
    </row>
    <row r="749" spans="1:25">
      <c r="A749" s="2170"/>
      <c r="B749" s="2170"/>
      <c r="C749" s="2170"/>
      <c r="D749" s="2170"/>
      <c r="E749" s="2170"/>
      <c r="R749" s="2171"/>
      <c r="S749" s="2171"/>
      <c r="T749" s="2171"/>
      <c r="U749" s="2171"/>
      <c r="V749" s="2171"/>
      <c r="W749" s="2171"/>
      <c r="X749" s="2171"/>
      <c r="Y749" s="2171"/>
    </row>
    <row r="750" spans="1:25">
      <c r="A750" s="2170"/>
      <c r="B750" s="2170"/>
      <c r="C750" s="2170"/>
      <c r="D750" s="2170"/>
      <c r="E750" s="2170"/>
      <c r="R750" s="2171"/>
      <c r="S750" s="2171"/>
      <c r="T750" s="2171"/>
      <c r="U750" s="2171"/>
      <c r="V750" s="2171"/>
      <c r="W750" s="2171"/>
      <c r="X750" s="2171"/>
      <c r="Y750" s="2171"/>
    </row>
    <row r="751" spans="1:25">
      <c r="A751" s="2170"/>
      <c r="B751" s="2170"/>
      <c r="C751" s="2170"/>
      <c r="D751" s="2170"/>
      <c r="E751" s="2170"/>
      <c r="R751" s="2171"/>
      <c r="S751" s="2171"/>
      <c r="T751" s="2171"/>
      <c r="U751" s="2171"/>
      <c r="V751" s="2171"/>
      <c r="W751" s="2171"/>
      <c r="X751" s="2171"/>
      <c r="Y751" s="2171"/>
    </row>
    <row r="752" spans="1:25">
      <c r="A752" s="2170"/>
      <c r="B752" s="2170"/>
      <c r="C752" s="2170"/>
      <c r="D752" s="2170"/>
      <c r="E752" s="2170"/>
      <c r="R752" s="2171"/>
      <c r="S752" s="2171"/>
      <c r="T752" s="2171"/>
      <c r="U752" s="2171"/>
      <c r="V752" s="2171"/>
      <c r="W752" s="2171"/>
      <c r="X752" s="2171"/>
      <c r="Y752" s="2171"/>
    </row>
    <row r="753" spans="1:25">
      <c r="A753" s="2170"/>
      <c r="B753" s="2170"/>
      <c r="C753" s="2170"/>
      <c r="D753" s="2170"/>
      <c r="E753" s="2170"/>
      <c r="R753" s="2171"/>
      <c r="S753" s="2171"/>
      <c r="T753" s="2171"/>
      <c r="U753" s="2171"/>
      <c r="V753" s="2171"/>
      <c r="W753" s="2171"/>
      <c r="X753" s="2171"/>
      <c r="Y753" s="2171"/>
    </row>
    <row r="754" spans="1:25">
      <c r="A754" s="2170"/>
      <c r="B754" s="2170"/>
      <c r="C754" s="2170"/>
      <c r="D754" s="2170"/>
      <c r="E754" s="2170"/>
      <c r="R754" s="2171"/>
      <c r="S754" s="2171"/>
      <c r="T754" s="2171"/>
      <c r="U754" s="2171"/>
      <c r="V754" s="2171"/>
      <c r="W754" s="2171"/>
      <c r="X754" s="2171"/>
      <c r="Y754" s="2171"/>
    </row>
    <row r="755" spans="1:25">
      <c r="A755" s="2170"/>
      <c r="B755" s="2170"/>
      <c r="C755" s="2170"/>
      <c r="D755" s="2170"/>
      <c r="E755" s="2170"/>
      <c r="R755" s="2171"/>
      <c r="S755" s="2171"/>
      <c r="T755" s="2171"/>
      <c r="U755" s="2171"/>
      <c r="V755" s="2171"/>
      <c r="W755" s="2171"/>
      <c r="X755" s="2171"/>
      <c r="Y755" s="2171"/>
    </row>
    <row r="756" spans="1:25">
      <c r="A756" s="2170"/>
      <c r="B756" s="2170"/>
      <c r="C756" s="2170"/>
      <c r="D756" s="2170"/>
      <c r="E756" s="2170"/>
      <c r="R756" s="2171"/>
      <c r="S756" s="2171"/>
      <c r="T756" s="2171"/>
      <c r="U756" s="2171"/>
      <c r="V756" s="2171"/>
      <c r="W756" s="2171"/>
      <c r="X756" s="2171"/>
      <c r="Y756" s="2171"/>
    </row>
    <row r="757" spans="1:25">
      <c r="A757" s="2170"/>
      <c r="B757" s="2170"/>
      <c r="C757" s="2170"/>
      <c r="D757" s="2170"/>
      <c r="E757" s="2170"/>
      <c r="R757" s="2171"/>
      <c r="S757" s="2171"/>
      <c r="T757" s="2171"/>
      <c r="U757" s="2171"/>
      <c r="V757" s="2171"/>
      <c r="W757" s="2171"/>
      <c r="X757" s="2171"/>
      <c r="Y757" s="2171"/>
    </row>
    <row r="758" spans="1:25">
      <c r="A758" s="2170"/>
      <c r="B758" s="2170"/>
      <c r="C758" s="2170"/>
      <c r="D758" s="2170"/>
      <c r="E758" s="2170"/>
      <c r="R758" s="2171"/>
      <c r="S758" s="2171"/>
      <c r="T758" s="2171"/>
      <c r="U758" s="2171"/>
      <c r="V758" s="2171"/>
      <c r="W758" s="2171"/>
      <c r="X758" s="2171"/>
      <c r="Y758" s="2171"/>
    </row>
    <row r="759" spans="1:25">
      <c r="A759" s="2170"/>
      <c r="B759" s="2170"/>
      <c r="C759" s="2170"/>
      <c r="D759" s="2170"/>
      <c r="E759" s="2170"/>
      <c r="R759" s="2171"/>
      <c r="S759" s="2171"/>
      <c r="T759" s="2171"/>
      <c r="U759" s="2171"/>
      <c r="V759" s="2171"/>
      <c r="W759" s="2171"/>
      <c r="X759" s="2171"/>
      <c r="Y759" s="2171"/>
    </row>
    <row r="760" spans="1:25">
      <c r="A760" s="2170"/>
      <c r="B760" s="2170"/>
      <c r="C760" s="2170"/>
      <c r="D760" s="2170"/>
      <c r="E760" s="2170"/>
      <c r="R760" s="2171"/>
      <c r="S760" s="2171"/>
      <c r="T760" s="2171"/>
      <c r="U760" s="2171"/>
      <c r="V760" s="2171"/>
      <c r="W760" s="2171"/>
      <c r="X760" s="2171"/>
      <c r="Y760" s="2171"/>
    </row>
    <row r="761" spans="1:25">
      <c r="A761" s="2170"/>
      <c r="B761" s="2170"/>
      <c r="C761" s="2170"/>
      <c r="D761" s="2170"/>
      <c r="E761" s="2170"/>
      <c r="R761" s="2171"/>
      <c r="S761" s="2171"/>
      <c r="T761" s="2171"/>
      <c r="U761" s="2171"/>
      <c r="V761" s="2171"/>
      <c r="W761" s="2171"/>
      <c r="X761" s="2171"/>
      <c r="Y761" s="2171"/>
    </row>
    <row r="762" spans="1:25">
      <c r="A762" s="2170"/>
      <c r="B762" s="2170"/>
      <c r="C762" s="2170"/>
      <c r="D762" s="2170"/>
      <c r="E762" s="2170"/>
      <c r="R762" s="2171"/>
      <c r="S762" s="2171"/>
      <c r="T762" s="2171"/>
      <c r="U762" s="2171"/>
      <c r="V762" s="2171"/>
      <c r="W762" s="2171"/>
      <c r="X762" s="2171"/>
      <c r="Y762" s="2171"/>
    </row>
    <row r="763" spans="1:25">
      <c r="A763" s="2170"/>
      <c r="B763" s="2170"/>
      <c r="C763" s="2170"/>
      <c r="D763" s="2170"/>
      <c r="E763" s="2170"/>
      <c r="R763" s="2171"/>
      <c r="S763" s="2171"/>
      <c r="T763" s="2171"/>
      <c r="U763" s="2171"/>
      <c r="V763" s="2171"/>
      <c r="W763" s="2171"/>
      <c r="X763" s="2171"/>
      <c r="Y763" s="2171"/>
    </row>
    <row r="764" spans="1:25">
      <c r="A764" s="2170"/>
      <c r="B764" s="2170"/>
      <c r="C764" s="2170"/>
      <c r="D764" s="2170"/>
      <c r="E764" s="2170"/>
      <c r="R764" s="2171"/>
      <c r="S764" s="2171"/>
      <c r="T764" s="2171"/>
      <c r="U764" s="2171"/>
      <c r="V764" s="2171"/>
      <c r="W764" s="2171"/>
      <c r="X764" s="2171"/>
      <c r="Y764" s="2171"/>
    </row>
    <row r="765" spans="1:25">
      <c r="A765" s="2170"/>
      <c r="B765" s="2170"/>
      <c r="C765" s="2170"/>
      <c r="D765" s="2170"/>
      <c r="E765" s="2170"/>
      <c r="R765" s="2171"/>
      <c r="S765" s="2171"/>
      <c r="T765" s="2171"/>
      <c r="U765" s="2171"/>
      <c r="V765" s="2171"/>
      <c r="W765" s="2171"/>
      <c r="X765" s="2171"/>
      <c r="Y765" s="2171"/>
    </row>
    <row r="766" spans="1:25">
      <c r="A766" s="2170"/>
      <c r="B766" s="2170"/>
      <c r="C766" s="2170"/>
      <c r="D766" s="2170"/>
      <c r="E766" s="2170"/>
      <c r="R766" s="2171"/>
      <c r="S766" s="2171"/>
      <c r="T766" s="2171"/>
      <c r="U766" s="2171"/>
      <c r="V766" s="2171"/>
      <c r="W766" s="2171"/>
      <c r="X766" s="2171"/>
      <c r="Y766" s="2171"/>
    </row>
    <row r="767" spans="1:25">
      <c r="A767" s="2170"/>
      <c r="B767" s="2170"/>
      <c r="C767" s="2170"/>
      <c r="D767" s="2170"/>
      <c r="E767" s="2170"/>
      <c r="R767" s="2171"/>
      <c r="S767" s="2171"/>
      <c r="T767" s="2171"/>
      <c r="U767" s="2171"/>
      <c r="V767" s="2171"/>
      <c r="W767" s="2171"/>
      <c r="X767" s="2171"/>
      <c r="Y767" s="2171"/>
    </row>
    <row r="768" spans="1:25">
      <c r="A768" s="2170"/>
      <c r="B768" s="2170"/>
      <c r="C768" s="2170"/>
      <c r="D768" s="2170"/>
      <c r="E768" s="2170"/>
      <c r="R768" s="2171"/>
      <c r="S768" s="2171"/>
      <c r="T768" s="2171"/>
      <c r="U768" s="2171"/>
      <c r="V768" s="2171"/>
      <c r="W768" s="2171"/>
      <c r="X768" s="2171"/>
      <c r="Y768" s="2171"/>
    </row>
    <row r="769" spans="1:25">
      <c r="A769" s="2170"/>
      <c r="B769" s="2170"/>
      <c r="C769" s="2170"/>
      <c r="D769" s="2170"/>
      <c r="E769" s="2170"/>
      <c r="R769" s="2171"/>
      <c r="S769" s="2171"/>
      <c r="T769" s="2171"/>
      <c r="U769" s="2171"/>
      <c r="V769" s="2171"/>
      <c r="W769" s="2171"/>
      <c r="X769" s="2171"/>
      <c r="Y769" s="2171"/>
    </row>
    <row r="770" spans="1:25">
      <c r="A770" s="2170"/>
      <c r="B770" s="2170"/>
      <c r="C770" s="2170"/>
      <c r="D770" s="2170"/>
      <c r="E770" s="2170"/>
      <c r="R770" s="2171"/>
      <c r="S770" s="2171"/>
      <c r="T770" s="2171"/>
      <c r="U770" s="2171"/>
      <c r="V770" s="2171"/>
      <c r="W770" s="2171"/>
      <c r="X770" s="2171"/>
      <c r="Y770" s="2171"/>
    </row>
    <row r="771" spans="1:25">
      <c r="A771" s="2170"/>
      <c r="B771" s="2170"/>
      <c r="C771" s="2170"/>
      <c r="D771" s="2170"/>
      <c r="E771" s="2170"/>
      <c r="R771" s="2171"/>
      <c r="S771" s="2171"/>
      <c r="T771" s="2171"/>
      <c r="U771" s="2171"/>
      <c r="V771" s="2171"/>
      <c r="W771" s="2171"/>
      <c r="X771" s="2171"/>
      <c r="Y771" s="2171"/>
    </row>
    <row r="772" spans="1:25">
      <c r="A772" s="2170"/>
      <c r="B772" s="2170"/>
      <c r="C772" s="2170"/>
      <c r="D772" s="2170"/>
      <c r="E772" s="2170"/>
      <c r="R772" s="2171"/>
      <c r="S772" s="2171"/>
      <c r="T772" s="2171"/>
      <c r="U772" s="2171"/>
      <c r="V772" s="2171"/>
      <c r="W772" s="2171"/>
      <c r="X772" s="2171"/>
      <c r="Y772" s="2171"/>
    </row>
    <row r="773" spans="1:25">
      <c r="A773" s="2170"/>
      <c r="B773" s="2170"/>
      <c r="C773" s="2170"/>
      <c r="D773" s="2170"/>
      <c r="E773" s="2170"/>
      <c r="R773" s="2171"/>
      <c r="S773" s="2171"/>
      <c r="T773" s="2171"/>
      <c r="U773" s="2171"/>
      <c r="V773" s="2171"/>
      <c r="W773" s="2171"/>
      <c r="X773" s="2171"/>
      <c r="Y773" s="2171"/>
    </row>
    <row r="774" spans="1:25">
      <c r="A774" s="2170"/>
      <c r="B774" s="2170"/>
      <c r="C774" s="2170"/>
      <c r="D774" s="2170"/>
      <c r="E774" s="2170"/>
      <c r="R774" s="2171"/>
      <c r="S774" s="2171"/>
      <c r="T774" s="2171"/>
      <c r="U774" s="2171"/>
      <c r="V774" s="2171"/>
      <c r="W774" s="2171"/>
      <c r="X774" s="2171"/>
      <c r="Y774" s="2171"/>
    </row>
    <row r="775" spans="1:25">
      <c r="A775" s="2170"/>
      <c r="B775" s="2170"/>
      <c r="C775" s="2170"/>
      <c r="D775" s="2170"/>
      <c r="E775" s="2170"/>
      <c r="R775" s="2171"/>
      <c r="S775" s="2171"/>
      <c r="T775" s="2171"/>
      <c r="U775" s="2171"/>
      <c r="V775" s="2171"/>
      <c r="W775" s="2171"/>
      <c r="X775" s="2171"/>
      <c r="Y775" s="2171"/>
    </row>
    <row r="776" spans="1:25">
      <c r="A776" s="2170"/>
      <c r="B776" s="2170"/>
      <c r="C776" s="2170"/>
      <c r="D776" s="2170"/>
      <c r="E776" s="2170"/>
      <c r="R776" s="2171"/>
      <c r="S776" s="2171"/>
      <c r="T776" s="2171"/>
      <c r="U776" s="2171"/>
      <c r="V776" s="2171"/>
      <c r="W776" s="2171"/>
      <c r="X776" s="2171"/>
      <c r="Y776" s="2171"/>
    </row>
    <row r="777" spans="1:25">
      <c r="A777" s="2170"/>
      <c r="B777" s="2170"/>
      <c r="C777" s="2170"/>
      <c r="D777" s="2170"/>
      <c r="E777" s="2170"/>
      <c r="R777" s="2171"/>
      <c r="S777" s="2171"/>
      <c r="T777" s="2171"/>
      <c r="U777" s="2171"/>
      <c r="V777" s="2171"/>
      <c r="W777" s="2171"/>
      <c r="X777" s="2171"/>
      <c r="Y777" s="2171"/>
    </row>
    <row r="778" spans="1:25">
      <c r="A778" s="2170"/>
      <c r="B778" s="2170"/>
      <c r="C778" s="2170"/>
      <c r="D778" s="2170"/>
      <c r="E778" s="2170"/>
      <c r="R778" s="2171"/>
      <c r="S778" s="2171"/>
      <c r="T778" s="2171"/>
      <c r="U778" s="2171"/>
      <c r="V778" s="2171"/>
      <c r="W778" s="2171"/>
      <c r="X778" s="2171"/>
      <c r="Y778" s="2171"/>
    </row>
    <row r="779" spans="1:25">
      <c r="A779" s="2170"/>
      <c r="B779" s="2170"/>
      <c r="C779" s="2170"/>
      <c r="D779" s="2170"/>
      <c r="E779" s="2170"/>
      <c r="R779" s="2171"/>
      <c r="S779" s="2171"/>
      <c r="T779" s="2171"/>
      <c r="U779" s="2171"/>
      <c r="V779" s="2171"/>
      <c r="W779" s="2171"/>
      <c r="X779" s="2171"/>
      <c r="Y779" s="2171"/>
    </row>
    <row r="780" spans="1:25">
      <c r="A780" s="2170"/>
      <c r="B780" s="2170"/>
      <c r="C780" s="2170"/>
      <c r="D780" s="2170"/>
      <c r="E780" s="2170"/>
      <c r="R780" s="2171"/>
      <c r="S780" s="2171"/>
      <c r="T780" s="2171"/>
      <c r="U780" s="2171"/>
      <c r="V780" s="2171"/>
      <c r="W780" s="2171"/>
      <c r="X780" s="2171"/>
      <c r="Y780" s="2171"/>
    </row>
    <row r="781" spans="1:25">
      <c r="A781" s="2170"/>
      <c r="B781" s="2170"/>
      <c r="C781" s="2170"/>
      <c r="D781" s="2170"/>
      <c r="E781" s="2170"/>
      <c r="R781" s="2171"/>
      <c r="S781" s="2171"/>
      <c r="T781" s="2171"/>
      <c r="U781" s="2171"/>
      <c r="V781" s="2171"/>
      <c r="W781" s="2171"/>
      <c r="X781" s="2171"/>
      <c r="Y781" s="2171"/>
    </row>
    <row r="782" spans="1:25">
      <c r="A782" s="2170"/>
      <c r="B782" s="2170"/>
      <c r="C782" s="2170"/>
      <c r="D782" s="2170"/>
      <c r="E782" s="2170"/>
      <c r="R782" s="2171"/>
      <c r="S782" s="2171"/>
      <c r="T782" s="2171"/>
      <c r="U782" s="2171"/>
      <c r="V782" s="2171"/>
      <c r="W782" s="2171"/>
      <c r="X782" s="2171"/>
      <c r="Y782" s="2171"/>
    </row>
    <row r="783" spans="1:25">
      <c r="A783" s="2170"/>
      <c r="B783" s="2170"/>
      <c r="C783" s="2170"/>
      <c r="D783" s="2170"/>
      <c r="E783" s="2170"/>
      <c r="R783" s="2171"/>
      <c r="S783" s="2171"/>
      <c r="T783" s="2171"/>
      <c r="U783" s="2171"/>
      <c r="V783" s="2171"/>
      <c r="W783" s="2171"/>
      <c r="X783" s="2171"/>
      <c r="Y783" s="2171"/>
    </row>
    <row r="784" spans="1:25">
      <c r="A784" s="2170"/>
      <c r="B784" s="2170"/>
      <c r="C784" s="2170"/>
      <c r="D784" s="2170"/>
      <c r="E784" s="2170"/>
      <c r="R784" s="2171"/>
      <c r="S784" s="2171"/>
      <c r="T784" s="2171"/>
      <c r="U784" s="2171"/>
      <c r="V784" s="2171"/>
      <c r="W784" s="2171"/>
      <c r="X784" s="2171"/>
      <c r="Y784" s="2171"/>
    </row>
    <row r="785" spans="1:25">
      <c r="A785" s="2170"/>
      <c r="B785" s="2170"/>
      <c r="C785" s="2170"/>
      <c r="D785" s="2170"/>
      <c r="E785" s="2170"/>
      <c r="R785" s="2171"/>
      <c r="S785" s="2171"/>
      <c r="T785" s="2171"/>
      <c r="U785" s="2171"/>
      <c r="V785" s="2171"/>
      <c r="W785" s="2171"/>
      <c r="X785" s="2171"/>
      <c r="Y785" s="2171"/>
    </row>
    <row r="786" spans="1:25">
      <c r="A786" s="2170"/>
      <c r="B786" s="2170"/>
      <c r="C786" s="2170"/>
      <c r="D786" s="2170"/>
      <c r="E786" s="2170"/>
      <c r="R786" s="2171"/>
      <c r="S786" s="2171"/>
      <c r="T786" s="2171"/>
      <c r="U786" s="2171"/>
      <c r="V786" s="2171"/>
      <c r="W786" s="2171"/>
      <c r="X786" s="2171"/>
      <c r="Y786" s="2171"/>
    </row>
    <row r="787" spans="1:25">
      <c r="A787" s="2170"/>
      <c r="B787" s="2170"/>
      <c r="C787" s="2170"/>
      <c r="D787" s="2170"/>
      <c r="E787" s="2170"/>
      <c r="R787" s="2171"/>
      <c r="S787" s="2171"/>
      <c r="T787" s="2171"/>
      <c r="U787" s="2171"/>
      <c r="V787" s="2171"/>
      <c r="W787" s="2171"/>
      <c r="X787" s="2171"/>
      <c r="Y787" s="2171"/>
    </row>
    <row r="788" spans="1:25">
      <c r="A788" s="2170"/>
      <c r="B788" s="2170"/>
      <c r="C788" s="2170"/>
      <c r="D788" s="2170"/>
      <c r="E788" s="2170"/>
      <c r="R788" s="2171"/>
      <c r="S788" s="2171"/>
      <c r="T788" s="2171"/>
      <c r="U788" s="2171"/>
      <c r="V788" s="2171"/>
      <c r="W788" s="2171"/>
      <c r="X788" s="2171"/>
      <c r="Y788" s="2171"/>
    </row>
    <row r="789" spans="1:25">
      <c r="A789" s="2170"/>
      <c r="B789" s="2170"/>
      <c r="C789" s="2170"/>
      <c r="D789" s="2170"/>
      <c r="E789" s="2170"/>
      <c r="R789" s="2171"/>
      <c r="S789" s="2171"/>
      <c r="T789" s="2171"/>
      <c r="U789" s="2171"/>
      <c r="V789" s="2171"/>
      <c r="W789" s="2171"/>
      <c r="X789" s="2171"/>
      <c r="Y789" s="2171"/>
    </row>
    <row r="790" spans="1:25">
      <c r="A790" s="2170"/>
      <c r="B790" s="2170"/>
      <c r="C790" s="2170"/>
      <c r="D790" s="2170"/>
      <c r="E790" s="2170"/>
      <c r="R790" s="2171"/>
      <c r="S790" s="2171"/>
      <c r="T790" s="2171"/>
      <c r="U790" s="2171"/>
      <c r="V790" s="2171"/>
      <c r="W790" s="2171"/>
      <c r="X790" s="2171"/>
      <c r="Y790" s="2171"/>
    </row>
    <row r="791" spans="1:25">
      <c r="A791" s="2170"/>
      <c r="B791" s="2170"/>
      <c r="C791" s="2170"/>
      <c r="D791" s="2170"/>
      <c r="E791" s="2170"/>
      <c r="R791" s="2171"/>
      <c r="S791" s="2171"/>
      <c r="T791" s="2171"/>
      <c r="U791" s="2171"/>
      <c r="V791" s="2171"/>
      <c r="W791" s="2171"/>
      <c r="X791" s="2171"/>
      <c r="Y791" s="2171"/>
    </row>
    <row r="792" spans="1:25">
      <c r="A792" s="2170"/>
      <c r="B792" s="2170"/>
      <c r="C792" s="2170"/>
      <c r="D792" s="2170"/>
      <c r="E792" s="2170"/>
      <c r="R792" s="2171"/>
      <c r="S792" s="2171"/>
      <c r="T792" s="2171"/>
      <c r="U792" s="2171"/>
      <c r="V792" s="2171"/>
      <c r="W792" s="2171"/>
      <c r="X792" s="2171"/>
      <c r="Y792" s="2171"/>
    </row>
    <row r="793" spans="1:25">
      <c r="A793" s="2170"/>
      <c r="B793" s="2170"/>
      <c r="C793" s="2170"/>
      <c r="D793" s="2170"/>
      <c r="E793" s="2170"/>
      <c r="R793" s="2171"/>
      <c r="S793" s="2171"/>
      <c r="T793" s="2171"/>
      <c r="U793" s="2171"/>
      <c r="V793" s="2171"/>
      <c r="W793" s="2171"/>
      <c r="X793" s="2171"/>
      <c r="Y793" s="2171"/>
    </row>
    <row r="794" spans="1:25">
      <c r="A794" s="2170"/>
      <c r="B794" s="2170"/>
      <c r="C794" s="2170"/>
      <c r="D794" s="2170"/>
      <c r="E794" s="2170"/>
      <c r="R794" s="2171"/>
      <c r="S794" s="2171"/>
      <c r="T794" s="2171"/>
      <c r="U794" s="2171"/>
      <c r="V794" s="2171"/>
      <c r="W794" s="2171"/>
      <c r="X794" s="2171"/>
      <c r="Y794" s="2171"/>
    </row>
    <row r="795" spans="1:25">
      <c r="A795" s="2170"/>
      <c r="B795" s="2170"/>
      <c r="C795" s="2170"/>
      <c r="D795" s="2170"/>
      <c r="E795" s="2170"/>
      <c r="R795" s="2171"/>
      <c r="S795" s="2171"/>
      <c r="T795" s="2171"/>
      <c r="U795" s="2171"/>
      <c r="V795" s="2171"/>
      <c r="W795" s="2171"/>
      <c r="X795" s="2171"/>
      <c r="Y795" s="2171"/>
    </row>
    <row r="796" spans="1:25">
      <c r="A796" s="2170"/>
      <c r="B796" s="2170"/>
      <c r="C796" s="2170"/>
      <c r="D796" s="2170"/>
      <c r="E796" s="2170"/>
      <c r="R796" s="2171"/>
      <c r="S796" s="2171"/>
      <c r="T796" s="2171"/>
      <c r="U796" s="2171"/>
      <c r="V796" s="2171"/>
      <c r="W796" s="2171"/>
      <c r="X796" s="2171"/>
      <c r="Y796" s="2171"/>
    </row>
    <row r="797" spans="1:25">
      <c r="A797" s="2170"/>
      <c r="B797" s="2170"/>
      <c r="C797" s="2170"/>
      <c r="D797" s="2170"/>
      <c r="E797" s="2170"/>
      <c r="R797" s="2171"/>
      <c r="S797" s="2171"/>
      <c r="T797" s="2171"/>
      <c r="U797" s="2171"/>
      <c r="V797" s="2171"/>
      <c r="W797" s="2171"/>
      <c r="X797" s="2171"/>
      <c r="Y797" s="2171"/>
    </row>
    <row r="798" spans="1:25">
      <c r="A798" s="2170"/>
      <c r="B798" s="2170"/>
      <c r="C798" s="2170"/>
      <c r="D798" s="2170"/>
      <c r="E798" s="2170"/>
      <c r="R798" s="2171"/>
      <c r="S798" s="2171"/>
      <c r="T798" s="2171"/>
      <c r="U798" s="2171"/>
      <c r="V798" s="2171"/>
      <c r="W798" s="2171"/>
      <c r="X798" s="2171"/>
      <c r="Y798" s="2171"/>
    </row>
    <row r="799" spans="1:25">
      <c r="A799" s="2170"/>
      <c r="B799" s="2170"/>
      <c r="C799" s="2170"/>
      <c r="D799" s="2170"/>
      <c r="E799" s="2170"/>
      <c r="R799" s="2171"/>
      <c r="S799" s="2171"/>
      <c r="T799" s="2171"/>
      <c r="U799" s="2171"/>
      <c r="V799" s="2171"/>
      <c r="W799" s="2171"/>
      <c r="X799" s="2171"/>
      <c r="Y799" s="2171"/>
    </row>
    <row r="800" spans="1:25">
      <c r="A800" s="2170"/>
      <c r="B800" s="2170"/>
      <c r="C800" s="2170"/>
      <c r="D800" s="2170"/>
      <c r="E800" s="2170"/>
      <c r="R800" s="2171"/>
      <c r="S800" s="2171"/>
      <c r="T800" s="2171"/>
      <c r="U800" s="2171"/>
      <c r="V800" s="2171"/>
      <c r="W800" s="2171"/>
      <c r="X800" s="2171"/>
      <c r="Y800" s="2171"/>
    </row>
    <row r="801" spans="1:25">
      <c r="A801" s="2170"/>
      <c r="B801" s="2170"/>
      <c r="C801" s="2170"/>
      <c r="D801" s="2170"/>
      <c r="E801" s="2170"/>
      <c r="R801" s="2171"/>
      <c r="S801" s="2171"/>
      <c r="T801" s="2171"/>
      <c r="U801" s="2171"/>
      <c r="V801" s="2171"/>
      <c r="W801" s="2171"/>
      <c r="X801" s="2171"/>
      <c r="Y801" s="2171"/>
    </row>
    <row r="802" spans="1:25">
      <c r="A802" s="2170"/>
      <c r="B802" s="2170"/>
      <c r="C802" s="2170"/>
      <c r="D802" s="2170"/>
      <c r="E802" s="2170"/>
      <c r="R802" s="2171"/>
      <c r="S802" s="2171"/>
      <c r="T802" s="2171"/>
      <c r="U802" s="2171"/>
      <c r="V802" s="2171"/>
      <c r="W802" s="2171"/>
      <c r="X802" s="2171"/>
      <c r="Y802" s="2171"/>
    </row>
    <row r="803" spans="1:25">
      <c r="A803" s="2170"/>
      <c r="B803" s="2170"/>
      <c r="C803" s="2170"/>
      <c r="D803" s="2170"/>
      <c r="E803" s="2170"/>
      <c r="R803" s="2171"/>
      <c r="S803" s="2171"/>
      <c r="T803" s="2171"/>
      <c r="U803" s="2171"/>
      <c r="V803" s="2171"/>
      <c r="W803" s="2171"/>
      <c r="X803" s="2171"/>
      <c r="Y803" s="2171"/>
    </row>
    <row r="804" spans="1:25">
      <c r="A804" s="2170"/>
      <c r="B804" s="2170"/>
      <c r="C804" s="2170"/>
      <c r="D804" s="2170"/>
      <c r="E804" s="2170"/>
      <c r="R804" s="2171"/>
      <c r="S804" s="2171"/>
      <c r="T804" s="2171"/>
      <c r="U804" s="2171"/>
      <c r="V804" s="2171"/>
      <c r="W804" s="2171"/>
      <c r="X804" s="2171"/>
      <c r="Y804" s="2171"/>
    </row>
    <row r="805" spans="1:25">
      <c r="A805" s="2170"/>
      <c r="B805" s="2170"/>
      <c r="C805" s="2170"/>
      <c r="D805" s="2170"/>
      <c r="E805" s="2170"/>
      <c r="R805" s="2171"/>
      <c r="S805" s="2171"/>
      <c r="T805" s="2171"/>
      <c r="U805" s="2171"/>
      <c r="V805" s="2171"/>
      <c r="W805" s="2171"/>
      <c r="X805" s="2171"/>
      <c r="Y805" s="2171"/>
    </row>
    <row r="806" spans="1:25">
      <c r="A806" s="2170"/>
      <c r="B806" s="2170"/>
      <c r="C806" s="2170"/>
      <c r="D806" s="2170"/>
      <c r="E806" s="2170"/>
      <c r="R806" s="2171"/>
      <c r="S806" s="2171"/>
      <c r="T806" s="2171"/>
      <c r="U806" s="2171"/>
      <c r="V806" s="2171"/>
      <c r="W806" s="2171"/>
      <c r="X806" s="2171"/>
      <c r="Y806" s="2171"/>
    </row>
    <row r="807" spans="1:25">
      <c r="A807" s="2170"/>
      <c r="B807" s="2170"/>
      <c r="C807" s="2170"/>
      <c r="D807" s="2170"/>
      <c r="E807" s="2170"/>
      <c r="R807" s="2171"/>
      <c r="S807" s="2171"/>
      <c r="T807" s="2171"/>
      <c r="U807" s="2171"/>
      <c r="V807" s="2171"/>
      <c r="W807" s="2171"/>
      <c r="X807" s="2171"/>
      <c r="Y807" s="2171"/>
    </row>
    <row r="808" spans="1:25">
      <c r="A808" s="2170"/>
      <c r="B808" s="2170"/>
      <c r="C808" s="2170"/>
      <c r="D808" s="2170"/>
      <c r="E808" s="2170"/>
      <c r="R808" s="2171"/>
      <c r="S808" s="2171"/>
      <c r="T808" s="2171"/>
      <c r="U808" s="2171"/>
      <c r="V808" s="2171"/>
      <c r="W808" s="2171"/>
      <c r="X808" s="2171"/>
      <c r="Y808" s="2171"/>
    </row>
    <row r="809" spans="1:25">
      <c r="A809" s="2170"/>
      <c r="B809" s="2170"/>
      <c r="C809" s="2170"/>
      <c r="D809" s="2170"/>
      <c r="E809" s="2170"/>
      <c r="R809" s="2171"/>
      <c r="S809" s="2171"/>
      <c r="T809" s="2171"/>
      <c r="U809" s="2171"/>
      <c r="V809" s="2171"/>
      <c r="W809" s="2171"/>
      <c r="X809" s="2171"/>
      <c r="Y809" s="2171"/>
    </row>
    <row r="810" spans="1:25">
      <c r="A810" s="2170"/>
      <c r="B810" s="2170"/>
      <c r="C810" s="2170"/>
      <c r="D810" s="2170"/>
      <c r="E810" s="2170"/>
      <c r="R810" s="2171"/>
      <c r="S810" s="2171"/>
      <c r="T810" s="2171"/>
      <c r="U810" s="2171"/>
      <c r="V810" s="2171"/>
      <c r="W810" s="2171"/>
      <c r="X810" s="2171"/>
      <c r="Y810" s="2171"/>
    </row>
    <row r="811" spans="1:25">
      <c r="A811" s="2170"/>
      <c r="B811" s="2170"/>
      <c r="C811" s="2170"/>
      <c r="D811" s="2170"/>
      <c r="E811" s="2170"/>
      <c r="R811" s="2171"/>
      <c r="S811" s="2171"/>
      <c r="T811" s="2171"/>
      <c r="U811" s="2171"/>
      <c r="V811" s="2171"/>
      <c r="W811" s="2171"/>
      <c r="X811" s="2171"/>
      <c r="Y811" s="2171"/>
    </row>
    <row r="812" spans="1:25">
      <c r="A812" s="2170"/>
      <c r="B812" s="2170"/>
      <c r="C812" s="2170"/>
      <c r="D812" s="2170"/>
      <c r="E812" s="2170"/>
      <c r="R812" s="2171"/>
      <c r="S812" s="2171"/>
      <c r="T812" s="2171"/>
      <c r="U812" s="2171"/>
      <c r="V812" s="2171"/>
      <c r="W812" s="2171"/>
      <c r="X812" s="2171"/>
      <c r="Y812" s="2171"/>
    </row>
    <row r="813" spans="1:25">
      <c r="A813" s="2170"/>
      <c r="B813" s="2170"/>
      <c r="C813" s="2170"/>
      <c r="D813" s="2170"/>
      <c r="E813" s="2170"/>
      <c r="R813" s="2171"/>
      <c r="S813" s="2171"/>
      <c r="T813" s="2171"/>
      <c r="U813" s="2171"/>
      <c r="V813" s="2171"/>
      <c r="W813" s="2171"/>
      <c r="X813" s="2171"/>
      <c r="Y813" s="2171"/>
    </row>
    <row r="814" spans="1:25">
      <c r="A814" s="2170"/>
      <c r="B814" s="2170"/>
      <c r="C814" s="2170"/>
      <c r="D814" s="2170"/>
      <c r="E814" s="2170"/>
      <c r="R814" s="2171"/>
      <c r="S814" s="2171"/>
      <c r="T814" s="2171"/>
      <c r="U814" s="2171"/>
      <c r="V814" s="2171"/>
      <c r="W814" s="2171"/>
      <c r="X814" s="2171"/>
      <c r="Y814" s="2171"/>
    </row>
    <row r="815" spans="1:25">
      <c r="A815" s="2170"/>
      <c r="B815" s="2170"/>
      <c r="C815" s="2170"/>
      <c r="D815" s="2170"/>
      <c r="E815" s="2170"/>
      <c r="R815" s="2171"/>
      <c r="S815" s="2171"/>
      <c r="T815" s="2171"/>
      <c r="U815" s="2171"/>
      <c r="V815" s="2171"/>
      <c r="W815" s="2171"/>
      <c r="X815" s="2171"/>
      <c r="Y815" s="2171"/>
    </row>
    <row r="816" spans="1:25">
      <c r="A816" s="2170"/>
      <c r="B816" s="2170"/>
      <c r="C816" s="2170"/>
      <c r="D816" s="2170"/>
      <c r="E816" s="2170"/>
      <c r="R816" s="2171"/>
      <c r="S816" s="2171"/>
      <c r="T816" s="2171"/>
      <c r="U816" s="2171"/>
      <c r="V816" s="2171"/>
      <c r="W816" s="2171"/>
      <c r="X816" s="2171"/>
      <c r="Y816" s="2171"/>
    </row>
    <row r="817" spans="1:25">
      <c r="A817" s="2170"/>
      <c r="B817" s="2170"/>
      <c r="C817" s="2170"/>
      <c r="D817" s="2170"/>
      <c r="E817" s="2170"/>
      <c r="R817" s="2171"/>
      <c r="S817" s="2171"/>
      <c r="T817" s="2171"/>
      <c r="U817" s="2171"/>
      <c r="V817" s="2171"/>
      <c r="W817" s="2171"/>
      <c r="X817" s="2171"/>
      <c r="Y817" s="2171"/>
    </row>
    <row r="818" spans="1:25">
      <c r="A818" s="2170"/>
      <c r="B818" s="2170"/>
      <c r="C818" s="2170"/>
      <c r="D818" s="2170"/>
      <c r="E818" s="2170"/>
      <c r="R818" s="2171"/>
      <c r="S818" s="2171"/>
      <c r="T818" s="2171"/>
      <c r="U818" s="2171"/>
      <c r="V818" s="2171"/>
      <c r="W818" s="2171"/>
      <c r="X818" s="2171"/>
      <c r="Y818" s="2171"/>
    </row>
    <row r="819" spans="1:25">
      <c r="A819" s="2170"/>
      <c r="B819" s="2170"/>
      <c r="C819" s="2170"/>
      <c r="D819" s="2170"/>
      <c r="E819" s="2170"/>
      <c r="R819" s="2171"/>
      <c r="S819" s="2171"/>
      <c r="T819" s="2171"/>
      <c r="U819" s="2171"/>
      <c r="V819" s="2171"/>
      <c r="W819" s="2171"/>
      <c r="X819" s="2171"/>
      <c r="Y819" s="2171"/>
    </row>
    <row r="820" spans="1:25">
      <c r="A820" s="2170"/>
      <c r="B820" s="2170"/>
      <c r="C820" s="2170"/>
      <c r="D820" s="2170"/>
      <c r="E820" s="2170"/>
      <c r="R820" s="2171"/>
      <c r="S820" s="2171"/>
      <c r="T820" s="2171"/>
      <c r="U820" s="2171"/>
      <c r="V820" s="2171"/>
      <c r="W820" s="2171"/>
      <c r="X820" s="2171"/>
      <c r="Y820" s="2171"/>
    </row>
    <row r="821" spans="1:25">
      <c r="A821" s="2170"/>
      <c r="B821" s="2170"/>
      <c r="C821" s="2170"/>
      <c r="D821" s="2170"/>
      <c r="E821" s="2170"/>
      <c r="R821" s="2171"/>
      <c r="S821" s="2171"/>
      <c r="T821" s="2171"/>
      <c r="U821" s="2171"/>
      <c r="V821" s="2171"/>
      <c r="W821" s="2171"/>
      <c r="X821" s="2171"/>
      <c r="Y821" s="2171"/>
    </row>
    <row r="822" spans="1:25">
      <c r="A822" s="2170"/>
      <c r="B822" s="2170"/>
      <c r="C822" s="2170"/>
      <c r="D822" s="2170"/>
      <c r="E822" s="2170"/>
      <c r="R822" s="2171"/>
      <c r="S822" s="2171"/>
      <c r="T822" s="2171"/>
      <c r="U822" s="2171"/>
      <c r="V822" s="2171"/>
      <c r="W822" s="2171"/>
      <c r="X822" s="2171"/>
      <c r="Y822" s="2171"/>
    </row>
    <row r="823" spans="1:25">
      <c r="A823" s="2170"/>
      <c r="B823" s="2170"/>
      <c r="C823" s="2170"/>
      <c r="D823" s="2170"/>
      <c r="E823" s="2170"/>
      <c r="R823" s="2171"/>
      <c r="S823" s="2171"/>
      <c r="T823" s="2171"/>
      <c r="U823" s="2171"/>
      <c r="V823" s="2171"/>
      <c r="W823" s="2171"/>
      <c r="X823" s="2171"/>
      <c r="Y823" s="2171"/>
    </row>
    <row r="824" spans="1:25">
      <c r="A824" s="2170"/>
      <c r="B824" s="2170"/>
      <c r="C824" s="2170"/>
      <c r="D824" s="2170"/>
      <c r="E824" s="2170"/>
      <c r="R824" s="2171"/>
      <c r="S824" s="2171"/>
      <c r="T824" s="2171"/>
      <c r="U824" s="2171"/>
      <c r="V824" s="2171"/>
      <c r="W824" s="2171"/>
      <c r="X824" s="2171"/>
      <c r="Y824" s="2171"/>
    </row>
    <row r="825" spans="1:25">
      <c r="A825" s="2170"/>
      <c r="B825" s="2170"/>
      <c r="C825" s="2170"/>
      <c r="D825" s="2170"/>
      <c r="E825" s="2170"/>
      <c r="R825" s="2171"/>
      <c r="S825" s="2171"/>
      <c r="T825" s="2171"/>
      <c r="U825" s="2171"/>
      <c r="V825" s="2171"/>
      <c r="W825" s="2171"/>
      <c r="X825" s="2171"/>
      <c r="Y825" s="2171"/>
    </row>
    <row r="826" spans="1:25">
      <c r="A826" s="2170"/>
      <c r="B826" s="2170"/>
      <c r="C826" s="2170"/>
      <c r="D826" s="2170"/>
      <c r="E826" s="2170"/>
      <c r="R826" s="2171"/>
      <c r="S826" s="2171"/>
      <c r="T826" s="2171"/>
      <c r="U826" s="2171"/>
      <c r="V826" s="2171"/>
      <c r="W826" s="2171"/>
      <c r="X826" s="2171"/>
      <c r="Y826" s="2171"/>
    </row>
    <row r="827" spans="1:25">
      <c r="A827" s="2170"/>
      <c r="B827" s="2170"/>
      <c r="C827" s="2170"/>
      <c r="D827" s="2170"/>
      <c r="E827" s="2170"/>
      <c r="R827" s="2171"/>
      <c r="S827" s="2171"/>
      <c r="T827" s="2171"/>
      <c r="U827" s="2171"/>
      <c r="V827" s="2171"/>
      <c r="W827" s="2171"/>
      <c r="X827" s="2171"/>
      <c r="Y827" s="2171"/>
    </row>
    <row r="828" spans="1:25">
      <c r="A828" s="2170"/>
      <c r="B828" s="2170"/>
      <c r="C828" s="2170"/>
      <c r="D828" s="2170"/>
      <c r="E828" s="2170"/>
      <c r="R828" s="2171"/>
      <c r="S828" s="2171"/>
      <c r="T828" s="2171"/>
      <c r="U828" s="2171"/>
      <c r="V828" s="2171"/>
      <c r="W828" s="2171"/>
      <c r="X828" s="2171"/>
      <c r="Y828" s="2171"/>
    </row>
    <row r="829" spans="1:25">
      <c r="A829" s="2170"/>
      <c r="B829" s="2170"/>
      <c r="C829" s="2170"/>
      <c r="D829" s="2170"/>
      <c r="E829" s="2170"/>
      <c r="R829" s="2171"/>
      <c r="S829" s="2171"/>
      <c r="T829" s="2171"/>
      <c r="U829" s="2171"/>
      <c r="V829" s="2171"/>
      <c r="W829" s="2171"/>
      <c r="X829" s="2171"/>
      <c r="Y829" s="2171"/>
    </row>
    <row r="830" spans="1:25">
      <c r="A830" s="2170"/>
      <c r="B830" s="2170"/>
      <c r="C830" s="2170"/>
      <c r="D830" s="2170"/>
      <c r="E830" s="2170"/>
      <c r="R830" s="2171"/>
      <c r="S830" s="2171"/>
      <c r="T830" s="2171"/>
      <c r="U830" s="2171"/>
      <c r="V830" s="2171"/>
      <c r="W830" s="2171"/>
      <c r="X830" s="2171"/>
      <c r="Y830" s="2171"/>
    </row>
    <row r="831" spans="1:25">
      <c r="A831" s="2170"/>
      <c r="B831" s="2170"/>
      <c r="C831" s="2170"/>
      <c r="D831" s="2170"/>
      <c r="E831" s="2170"/>
      <c r="R831" s="2171"/>
      <c r="S831" s="2171"/>
      <c r="T831" s="2171"/>
      <c r="U831" s="2171"/>
      <c r="V831" s="2171"/>
      <c r="W831" s="2171"/>
      <c r="X831" s="2171"/>
      <c r="Y831" s="2171"/>
    </row>
    <row r="832" spans="1:25">
      <c r="A832" s="2170"/>
      <c r="B832" s="2170"/>
      <c r="C832" s="2170"/>
      <c r="D832" s="2170"/>
      <c r="E832" s="2170"/>
      <c r="R832" s="2171"/>
      <c r="S832" s="2171"/>
      <c r="T832" s="2171"/>
      <c r="U832" s="2171"/>
      <c r="V832" s="2171"/>
      <c r="W832" s="2171"/>
      <c r="X832" s="2171"/>
      <c r="Y832" s="2171"/>
    </row>
    <row r="833" spans="1:25">
      <c r="A833" s="2170"/>
      <c r="B833" s="2170"/>
      <c r="C833" s="2170"/>
      <c r="D833" s="2170"/>
      <c r="E833" s="2170"/>
      <c r="R833" s="2171"/>
      <c r="S833" s="2171"/>
      <c r="T833" s="2171"/>
      <c r="U833" s="2171"/>
      <c r="V833" s="2171"/>
      <c r="W833" s="2171"/>
      <c r="X833" s="2171"/>
      <c r="Y833" s="2171"/>
    </row>
    <row r="834" spans="1:25">
      <c r="A834" s="2170"/>
      <c r="B834" s="2170"/>
      <c r="C834" s="2170"/>
      <c r="D834" s="2170"/>
      <c r="E834" s="2170"/>
      <c r="R834" s="2171"/>
      <c r="S834" s="2171"/>
      <c r="T834" s="2171"/>
      <c r="U834" s="2171"/>
      <c r="V834" s="2171"/>
      <c r="W834" s="2171"/>
      <c r="X834" s="2171"/>
      <c r="Y834" s="2171"/>
    </row>
    <row r="835" spans="1:25">
      <c r="A835" s="2170"/>
      <c r="B835" s="2170"/>
      <c r="C835" s="2170"/>
      <c r="D835" s="2170"/>
      <c r="E835" s="2170"/>
      <c r="R835" s="2171"/>
      <c r="S835" s="2171"/>
      <c r="T835" s="2171"/>
      <c r="U835" s="2171"/>
      <c r="V835" s="2171"/>
      <c r="W835" s="2171"/>
      <c r="X835" s="2171"/>
      <c r="Y835" s="2171"/>
    </row>
    <row r="836" spans="1:25">
      <c r="A836" s="2170"/>
      <c r="B836" s="2170"/>
      <c r="C836" s="2170"/>
      <c r="D836" s="2170"/>
      <c r="E836" s="2170"/>
      <c r="R836" s="2171"/>
      <c r="S836" s="2171"/>
      <c r="T836" s="2171"/>
      <c r="U836" s="2171"/>
      <c r="V836" s="2171"/>
      <c r="W836" s="2171"/>
      <c r="X836" s="2171"/>
      <c r="Y836" s="2171"/>
    </row>
    <row r="837" spans="1:25">
      <c r="A837" s="2170"/>
      <c r="B837" s="2170"/>
      <c r="C837" s="2170"/>
      <c r="D837" s="2170"/>
      <c r="E837" s="2170"/>
      <c r="R837" s="2171"/>
      <c r="S837" s="2171"/>
      <c r="T837" s="2171"/>
      <c r="U837" s="2171"/>
      <c r="V837" s="2171"/>
      <c r="W837" s="2171"/>
      <c r="X837" s="2171"/>
      <c r="Y837" s="2171"/>
    </row>
    <row r="838" spans="1:25">
      <c r="A838" s="2170"/>
      <c r="B838" s="2170"/>
      <c r="C838" s="2170"/>
      <c r="D838" s="2170"/>
      <c r="E838" s="2170"/>
      <c r="R838" s="2171"/>
      <c r="S838" s="2171"/>
      <c r="T838" s="2171"/>
      <c r="U838" s="2171"/>
      <c r="V838" s="2171"/>
      <c r="W838" s="2171"/>
      <c r="X838" s="2171"/>
      <c r="Y838" s="2171"/>
    </row>
    <row r="839" spans="1:25">
      <c r="A839" s="2170"/>
      <c r="B839" s="2170"/>
      <c r="C839" s="2170"/>
      <c r="D839" s="2170"/>
      <c r="E839" s="2170"/>
      <c r="R839" s="2171"/>
      <c r="S839" s="2171"/>
      <c r="T839" s="2171"/>
      <c r="U839" s="2171"/>
      <c r="V839" s="2171"/>
      <c r="W839" s="2171"/>
      <c r="X839" s="2171"/>
      <c r="Y839" s="2171"/>
    </row>
    <row r="840" spans="1:25">
      <c r="A840" s="2170"/>
      <c r="B840" s="2170"/>
      <c r="C840" s="2170"/>
      <c r="D840" s="2170"/>
      <c r="E840" s="2170"/>
      <c r="R840" s="2171"/>
      <c r="S840" s="2171"/>
      <c r="T840" s="2171"/>
      <c r="U840" s="2171"/>
      <c r="V840" s="2171"/>
      <c r="W840" s="2171"/>
      <c r="X840" s="2171"/>
      <c r="Y840" s="2171"/>
    </row>
    <row r="841" spans="1:25">
      <c r="A841" s="2170"/>
      <c r="B841" s="2170"/>
      <c r="C841" s="2170"/>
      <c r="D841" s="2170"/>
      <c r="E841" s="2170"/>
      <c r="R841" s="2171"/>
      <c r="S841" s="2171"/>
      <c r="T841" s="2171"/>
      <c r="U841" s="2171"/>
      <c r="V841" s="2171"/>
      <c r="W841" s="2171"/>
      <c r="X841" s="2171"/>
      <c r="Y841" s="2171"/>
    </row>
    <row r="842" spans="1:25">
      <c r="A842" s="2170"/>
      <c r="B842" s="2170"/>
      <c r="C842" s="2170"/>
      <c r="D842" s="2170"/>
      <c r="E842" s="2170"/>
      <c r="R842" s="2171"/>
      <c r="S842" s="2171"/>
      <c r="T842" s="2171"/>
      <c r="U842" s="2171"/>
      <c r="V842" s="2171"/>
      <c r="W842" s="2171"/>
      <c r="X842" s="2171"/>
      <c r="Y842" s="2171"/>
    </row>
    <row r="843" spans="1:25">
      <c r="A843" s="2170"/>
      <c r="B843" s="2170"/>
      <c r="C843" s="2170"/>
      <c r="D843" s="2170"/>
      <c r="E843" s="2170"/>
      <c r="R843" s="2171"/>
      <c r="S843" s="2171"/>
      <c r="T843" s="2171"/>
      <c r="U843" s="2171"/>
      <c r="V843" s="2171"/>
      <c r="W843" s="2171"/>
      <c r="X843" s="2171"/>
      <c r="Y843" s="2171"/>
    </row>
    <row r="844" spans="1:25">
      <c r="A844" s="2170"/>
      <c r="B844" s="2170"/>
      <c r="C844" s="2170"/>
      <c r="D844" s="2170"/>
      <c r="E844" s="2170"/>
      <c r="R844" s="2171"/>
      <c r="S844" s="2171"/>
      <c r="T844" s="2171"/>
      <c r="U844" s="2171"/>
      <c r="V844" s="2171"/>
      <c r="W844" s="2171"/>
      <c r="X844" s="2171"/>
      <c r="Y844" s="2171"/>
    </row>
    <row r="845" spans="1:25">
      <c r="A845" s="2170"/>
      <c r="B845" s="2170"/>
      <c r="C845" s="2170"/>
      <c r="D845" s="2170"/>
      <c r="E845" s="2170"/>
      <c r="R845" s="2171"/>
      <c r="S845" s="2171"/>
      <c r="T845" s="2171"/>
      <c r="U845" s="2171"/>
      <c r="V845" s="2171"/>
      <c r="W845" s="2171"/>
      <c r="X845" s="2171"/>
      <c r="Y845" s="2171"/>
    </row>
    <row r="846" spans="1:25">
      <c r="A846" s="2170"/>
      <c r="B846" s="2170"/>
      <c r="C846" s="2170"/>
      <c r="D846" s="2170"/>
      <c r="E846" s="2170"/>
      <c r="R846" s="2171"/>
      <c r="S846" s="2171"/>
      <c r="T846" s="2171"/>
      <c r="U846" s="2171"/>
      <c r="V846" s="2171"/>
      <c r="W846" s="2171"/>
      <c r="X846" s="2171"/>
      <c r="Y846" s="2171"/>
    </row>
    <row r="847" spans="1:25">
      <c r="A847" s="2170"/>
      <c r="B847" s="2170"/>
      <c r="C847" s="2170"/>
      <c r="D847" s="2170"/>
      <c r="E847" s="2170"/>
      <c r="R847" s="2171"/>
      <c r="S847" s="2171"/>
      <c r="T847" s="2171"/>
      <c r="U847" s="2171"/>
      <c r="V847" s="2171"/>
      <c r="W847" s="2171"/>
      <c r="X847" s="2171"/>
      <c r="Y847" s="2171"/>
    </row>
    <row r="848" spans="1:25">
      <c r="A848" s="2170"/>
      <c r="B848" s="2170"/>
      <c r="C848" s="2170"/>
      <c r="D848" s="2170"/>
      <c r="E848" s="2170"/>
      <c r="R848" s="2171"/>
      <c r="S848" s="2171"/>
      <c r="T848" s="2171"/>
      <c r="U848" s="2171"/>
      <c r="V848" s="2171"/>
      <c r="W848" s="2171"/>
      <c r="X848" s="2171"/>
      <c r="Y848" s="2171"/>
    </row>
    <row r="849" spans="1:25">
      <c r="A849" s="2170"/>
      <c r="B849" s="2170"/>
      <c r="C849" s="2170"/>
      <c r="D849" s="2170"/>
      <c r="E849" s="2170"/>
      <c r="R849" s="2171"/>
      <c r="S849" s="2171"/>
      <c r="T849" s="2171"/>
      <c r="U849" s="2171"/>
      <c r="V849" s="2171"/>
      <c r="W849" s="2171"/>
      <c r="X849" s="2171"/>
      <c r="Y849" s="2171"/>
    </row>
    <row r="850" spans="1:25">
      <c r="A850" s="2170"/>
      <c r="B850" s="2170"/>
      <c r="C850" s="2170"/>
      <c r="D850" s="2170"/>
      <c r="E850" s="2170"/>
      <c r="R850" s="2171"/>
      <c r="S850" s="2171"/>
      <c r="T850" s="2171"/>
      <c r="U850" s="2171"/>
      <c r="V850" s="2171"/>
      <c r="W850" s="2171"/>
      <c r="X850" s="2171"/>
      <c r="Y850" s="2171"/>
    </row>
    <row r="851" spans="1:25">
      <c r="A851" s="2170"/>
      <c r="B851" s="2170"/>
      <c r="C851" s="2170"/>
      <c r="D851" s="2170"/>
      <c r="E851" s="2170"/>
      <c r="R851" s="2171"/>
      <c r="S851" s="2171"/>
      <c r="T851" s="2171"/>
      <c r="U851" s="2171"/>
      <c r="V851" s="2171"/>
      <c r="W851" s="2171"/>
      <c r="X851" s="2171"/>
      <c r="Y851" s="2171"/>
    </row>
    <row r="852" spans="1:25">
      <c r="A852" s="2170"/>
      <c r="B852" s="2170"/>
      <c r="C852" s="2170"/>
      <c r="D852" s="2170"/>
      <c r="E852" s="2170"/>
      <c r="R852" s="2171"/>
      <c r="S852" s="2171"/>
      <c r="T852" s="2171"/>
      <c r="U852" s="2171"/>
      <c r="V852" s="2171"/>
      <c r="W852" s="2171"/>
      <c r="X852" s="2171"/>
      <c r="Y852" s="2171"/>
    </row>
    <row r="853" spans="1:25">
      <c r="A853" s="2170"/>
      <c r="B853" s="2170"/>
      <c r="C853" s="2170"/>
      <c r="D853" s="2170"/>
      <c r="E853" s="2170"/>
      <c r="R853" s="2171"/>
      <c r="S853" s="2171"/>
      <c r="T853" s="2171"/>
      <c r="U853" s="2171"/>
      <c r="V853" s="2171"/>
      <c r="W853" s="2171"/>
      <c r="X853" s="2171"/>
      <c r="Y853" s="2171"/>
    </row>
    <row r="854" spans="1:25">
      <c r="A854" s="2170"/>
      <c r="B854" s="2170"/>
      <c r="C854" s="2170"/>
      <c r="D854" s="2170"/>
      <c r="E854" s="2170"/>
      <c r="R854" s="2171"/>
      <c r="S854" s="2171"/>
      <c r="T854" s="2171"/>
      <c r="U854" s="2171"/>
      <c r="V854" s="2171"/>
      <c r="W854" s="2171"/>
      <c r="X854" s="2171"/>
      <c r="Y854" s="2171"/>
    </row>
    <row r="855" spans="1:25">
      <c r="A855" s="2170"/>
      <c r="B855" s="2170"/>
      <c r="C855" s="2170"/>
      <c r="D855" s="2170"/>
      <c r="E855" s="2170"/>
      <c r="R855" s="2171"/>
      <c r="S855" s="2171"/>
      <c r="T855" s="2171"/>
      <c r="U855" s="2171"/>
      <c r="V855" s="2171"/>
      <c r="W855" s="2171"/>
      <c r="X855" s="2171"/>
      <c r="Y855" s="2171"/>
    </row>
    <row r="856" spans="1:25">
      <c r="A856" s="2170"/>
      <c r="B856" s="2170"/>
      <c r="C856" s="2170"/>
      <c r="D856" s="2170"/>
      <c r="E856" s="2170"/>
      <c r="R856" s="2171"/>
      <c r="S856" s="2171"/>
      <c r="T856" s="2171"/>
      <c r="U856" s="2171"/>
      <c r="V856" s="2171"/>
      <c r="W856" s="2171"/>
      <c r="X856" s="2171"/>
      <c r="Y856" s="2171"/>
    </row>
    <row r="857" spans="1:25">
      <c r="A857" s="2170"/>
      <c r="B857" s="2170"/>
      <c r="C857" s="2170"/>
      <c r="D857" s="2170"/>
      <c r="E857" s="2170"/>
      <c r="R857" s="2171"/>
      <c r="S857" s="2171"/>
      <c r="T857" s="2171"/>
      <c r="U857" s="2171"/>
      <c r="V857" s="2171"/>
      <c r="W857" s="2171"/>
      <c r="X857" s="2171"/>
      <c r="Y857" s="2171"/>
    </row>
    <row r="858" spans="1:25">
      <c r="A858" s="2170"/>
      <c r="B858" s="2170"/>
      <c r="C858" s="2170"/>
      <c r="D858" s="2170"/>
      <c r="E858" s="2170"/>
      <c r="R858" s="2171"/>
      <c r="S858" s="2171"/>
      <c r="T858" s="2171"/>
      <c r="U858" s="2171"/>
      <c r="V858" s="2171"/>
      <c r="W858" s="2171"/>
      <c r="X858" s="2171"/>
      <c r="Y858" s="2171"/>
    </row>
    <row r="859" spans="1:25">
      <c r="A859" s="2170"/>
      <c r="B859" s="2170"/>
      <c r="C859" s="2170"/>
      <c r="D859" s="2170"/>
      <c r="E859" s="2170"/>
      <c r="R859" s="2171"/>
      <c r="S859" s="2171"/>
      <c r="T859" s="2171"/>
      <c r="U859" s="2171"/>
      <c r="V859" s="2171"/>
      <c r="W859" s="2171"/>
      <c r="X859" s="2171"/>
      <c r="Y859" s="2171"/>
    </row>
    <row r="860" spans="1:25">
      <c r="A860" s="2170"/>
      <c r="B860" s="2170"/>
      <c r="C860" s="2170"/>
      <c r="D860" s="2170"/>
      <c r="E860" s="2170"/>
      <c r="R860" s="2171"/>
      <c r="S860" s="2171"/>
      <c r="T860" s="2171"/>
      <c r="U860" s="2171"/>
      <c r="V860" s="2171"/>
      <c r="W860" s="2171"/>
      <c r="X860" s="2171"/>
      <c r="Y860" s="2171"/>
    </row>
    <row r="861" spans="1:25">
      <c r="A861" s="2170"/>
      <c r="B861" s="2170"/>
      <c r="C861" s="2170"/>
      <c r="D861" s="2170"/>
      <c r="E861" s="2170"/>
      <c r="R861" s="2171"/>
      <c r="S861" s="2171"/>
      <c r="T861" s="2171"/>
      <c r="U861" s="2171"/>
      <c r="V861" s="2171"/>
      <c r="W861" s="2171"/>
      <c r="X861" s="2171"/>
      <c r="Y861" s="2171"/>
    </row>
    <row r="862" spans="1:25">
      <c r="A862" s="2170"/>
      <c r="B862" s="2170"/>
      <c r="C862" s="2170"/>
      <c r="D862" s="2170"/>
      <c r="E862" s="2170"/>
      <c r="R862" s="2171"/>
      <c r="S862" s="2171"/>
      <c r="T862" s="2171"/>
      <c r="U862" s="2171"/>
      <c r="V862" s="2171"/>
      <c r="W862" s="2171"/>
      <c r="X862" s="2171"/>
      <c r="Y862" s="2171"/>
    </row>
    <row r="863" spans="1:25">
      <c r="A863" s="2170"/>
      <c r="B863" s="2170"/>
      <c r="C863" s="2170"/>
      <c r="D863" s="2170"/>
      <c r="E863" s="2170"/>
      <c r="R863" s="2171"/>
      <c r="S863" s="2171"/>
      <c r="T863" s="2171"/>
      <c r="U863" s="2171"/>
      <c r="V863" s="2171"/>
      <c r="W863" s="2171"/>
      <c r="X863" s="2171"/>
      <c r="Y863" s="2171"/>
    </row>
    <row r="864" spans="1:25">
      <c r="A864" s="2170"/>
      <c r="B864" s="2170"/>
      <c r="C864" s="2170"/>
      <c r="D864" s="2170"/>
      <c r="E864" s="2170"/>
      <c r="R864" s="2171"/>
      <c r="S864" s="2171"/>
      <c r="T864" s="2171"/>
      <c r="U864" s="2171"/>
      <c r="V864" s="2171"/>
      <c r="W864" s="2171"/>
      <c r="X864" s="2171"/>
      <c r="Y864" s="2171"/>
    </row>
    <row r="865" spans="1:25">
      <c r="A865" s="2170"/>
      <c r="B865" s="2170"/>
      <c r="C865" s="2170"/>
      <c r="D865" s="2170"/>
      <c r="E865" s="2170"/>
      <c r="R865" s="2171"/>
      <c r="S865" s="2171"/>
      <c r="T865" s="2171"/>
      <c r="U865" s="2171"/>
      <c r="V865" s="2171"/>
      <c r="W865" s="2171"/>
      <c r="X865" s="2171"/>
      <c r="Y865" s="2171"/>
    </row>
    <row r="866" spans="1:25">
      <c r="A866" s="2170"/>
      <c r="B866" s="2170"/>
      <c r="C866" s="2170"/>
      <c r="D866" s="2170"/>
      <c r="E866" s="2170"/>
      <c r="R866" s="2171"/>
      <c r="S866" s="2171"/>
      <c r="T866" s="2171"/>
      <c r="U866" s="2171"/>
      <c r="V866" s="2171"/>
      <c r="W866" s="2171"/>
      <c r="X866" s="2171"/>
      <c r="Y866" s="2171"/>
    </row>
    <row r="867" spans="1:25">
      <c r="A867" s="2170"/>
      <c r="B867" s="2170"/>
      <c r="C867" s="2170"/>
      <c r="D867" s="2170"/>
      <c r="E867" s="2170"/>
      <c r="R867" s="2171"/>
      <c r="S867" s="2171"/>
      <c r="T867" s="2171"/>
      <c r="U867" s="2171"/>
      <c r="V867" s="2171"/>
      <c r="W867" s="2171"/>
      <c r="X867" s="2171"/>
      <c r="Y867" s="2171"/>
    </row>
    <row r="868" spans="1:25">
      <c r="A868" s="2170"/>
      <c r="B868" s="2170"/>
      <c r="C868" s="2170"/>
      <c r="D868" s="2170"/>
      <c r="E868" s="2170"/>
      <c r="R868" s="2171"/>
      <c r="S868" s="2171"/>
      <c r="T868" s="2171"/>
      <c r="U868" s="2171"/>
      <c r="V868" s="2171"/>
      <c r="W868" s="2171"/>
      <c r="X868" s="2171"/>
      <c r="Y868" s="2171"/>
    </row>
    <row r="869" spans="1:25">
      <c r="A869" s="2170"/>
      <c r="B869" s="2170"/>
      <c r="C869" s="2170"/>
      <c r="D869" s="2170"/>
      <c r="E869" s="2170"/>
      <c r="R869" s="2171"/>
      <c r="S869" s="2171"/>
      <c r="T869" s="2171"/>
      <c r="U869" s="2171"/>
      <c r="V869" s="2171"/>
      <c r="W869" s="2171"/>
      <c r="X869" s="2171"/>
      <c r="Y869" s="2171"/>
    </row>
    <row r="870" spans="1:25">
      <c r="A870" s="2170"/>
      <c r="B870" s="2170"/>
      <c r="C870" s="2170"/>
      <c r="D870" s="2170"/>
      <c r="E870" s="2170"/>
      <c r="R870" s="2171"/>
      <c r="S870" s="2171"/>
      <c r="T870" s="2171"/>
      <c r="U870" s="2171"/>
      <c r="V870" s="2171"/>
      <c r="W870" s="2171"/>
      <c r="X870" s="2171"/>
      <c r="Y870" s="2171"/>
    </row>
    <row r="871" spans="1:25">
      <c r="A871" s="2170"/>
      <c r="B871" s="2170"/>
      <c r="C871" s="2170"/>
      <c r="D871" s="2170"/>
      <c r="E871" s="2170"/>
      <c r="R871" s="2171"/>
      <c r="S871" s="2171"/>
      <c r="T871" s="2171"/>
      <c r="U871" s="2171"/>
      <c r="V871" s="2171"/>
      <c r="W871" s="2171"/>
      <c r="X871" s="2171"/>
      <c r="Y871" s="2171"/>
    </row>
    <row r="872" spans="1:25">
      <c r="A872" s="2170"/>
      <c r="B872" s="2170"/>
      <c r="C872" s="2170"/>
      <c r="D872" s="2170"/>
      <c r="E872" s="2170"/>
      <c r="R872" s="2171"/>
      <c r="S872" s="2171"/>
      <c r="T872" s="2171"/>
      <c r="U872" s="2171"/>
      <c r="V872" s="2171"/>
      <c r="W872" s="2171"/>
      <c r="X872" s="2171"/>
      <c r="Y872" s="2171"/>
    </row>
    <row r="873" spans="1:25">
      <c r="A873" s="2170"/>
      <c r="B873" s="2170"/>
      <c r="C873" s="2170"/>
      <c r="D873" s="2170"/>
      <c r="E873" s="2170"/>
      <c r="R873" s="2171"/>
      <c r="S873" s="2171"/>
      <c r="T873" s="2171"/>
      <c r="U873" s="2171"/>
      <c r="V873" s="2171"/>
      <c r="W873" s="2171"/>
      <c r="X873" s="2171"/>
      <c r="Y873" s="2171"/>
    </row>
    <row r="874" spans="1:25">
      <c r="A874" s="2170"/>
      <c r="B874" s="2170"/>
      <c r="C874" s="2170"/>
      <c r="D874" s="2170"/>
      <c r="E874" s="2170"/>
      <c r="R874" s="2171"/>
      <c r="S874" s="2171"/>
      <c r="T874" s="2171"/>
      <c r="U874" s="2171"/>
      <c r="V874" s="2171"/>
      <c r="W874" s="2171"/>
      <c r="X874" s="2171"/>
      <c r="Y874" s="2171"/>
    </row>
    <row r="875" spans="1:25">
      <c r="A875" s="2170"/>
      <c r="B875" s="2170"/>
      <c r="C875" s="2170"/>
      <c r="D875" s="2170"/>
      <c r="E875" s="2170"/>
      <c r="R875" s="2171"/>
      <c r="S875" s="2171"/>
      <c r="T875" s="2171"/>
      <c r="U875" s="2171"/>
      <c r="V875" s="2171"/>
      <c r="W875" s="2171"/>
      <c r="X875" s="2171"/>
      <c r="Y875" s="2171"/>
    </row>
    <row r="876" spans="1:25">
      <c r="A876" s="2170"/>
      <c r="B876" s="2170"/>
      <c r="C876" s="2170"/>
      <c r="D876" s="2170"/>
      <c r="E876" s="2170"/>
      <c r="R876" s="2171"/>
      <c r="S876" s="2171"/>
      <c r="T876" s="2171"/>
      <c r="U876" s="2171"/>
      <c r="V876" s="2171"/>
      <c r="W876" s="2171"/>
      <c r="X876" s="2171"/>
      <c r="Y876" s="2171"/>
    </row>
    <row r="877" spans="1:25">
      <c r="A877" s="2170"/>
      <c r="B877" s="2170"/>
      <c r="C877" s="2170"/>
      <c r="D877" s="2170"/>
      <c r="E877" s="2170"/>
      <c r="R877" s="2171"/>
      <c r="S877" s="2171"/>
      <c r="T877" s="2171"/>
      <c r="U877" s="2171"/>
      <c r="V877" s="2171"/>
      <c r="W877" s="2171"/>
      <c r="X877" s="2171"/>
      <c r="Y877" s="2171"/>
    </row>
    <row r="878" spans="1:25">
      <c r="A878" s="2170"/>
      <c r="B878" s="2170"/>
      <c r="C878" s="2170"/>
      <c r="D878" s="2170"/>
      <c r="E878" s="2170"/>
      <c r="R878" s="2171"/>
      <c r="S878" s="2171"/>
      <c r="T878" s="2171"/>
      <c r="U878" s="2171"/>
      <c r="V878" s="2171"/>
      <c r="W878" s="2171"/>
      <c r="X878" s="2171"/>
      <c r="Y878" s="2171"/>
    </row>
    <row r="879" spans="1:25">
      <c r="A879" s="2170"/>
      <c r="B879" s="2170"/>
      <c r="C879" s="2170"/>
      <c r="D879" s="2170"/>
      <c r="E879" s="2170"/>
      <c r="R879" s="2171"/>
      <c r="S879" s="2171"/>
      <c r="T879" s="2171"/>
      <c r="U879" s="2171"/>
      <c r="V879" s="2171"/>
      <c r="W879" s="2171"/>
      <c r="X879" s="2171"/>
      <c r="Y879" s="2171"/>
    </row>
    <row r="880" spans="1:25">
      <c r="A880" s="2170"/>
      <c r="B880" s="2170"/>
      <c r="C880" s="2170"/>
      <c r="D880" s="2170"/>
      <c r="E880" s="2170"/>
      <c r="R880" s="2171"/>
      <c r="S880" s="2171"/>
      <c r="T880" s="2171"/>
      <c r="U880" s="2171"/>
      <c r="V880" s="2171"/>
      <c r="W880" s="2171"/>
      <c r="X880" s="2171"/>
      <c r="Y880" s="2171"/>
    </row>
    <row r="881" spans="1:25">
      <c r="A881" s="2170"/>
      <c r="B881" s="2170"/>
      <c r="C881" s="2170"/>
      <c r="D881" s="2170"/>
      <c r="E881" s="2170"/>
      <c r="R881" s="2171"/>
      <c r="S881" s="2171"/>
      <c r="T881" s="2171"/>
      <c r="U881" s="2171"/>
      <c r="V881" s="2171"/>
      <c r="W881" s="2171"/>
      <c r="X881" s="2171"/>
      <c r="Y881" s="2171"/>
    </row>
    <row r="882" spans="1:25">
      <c r="A882" s="2170"/>
      <c r="B882" s="2170"/>
      <c r="C882" s="2170"/>
      <c r="D882" s="2170"/>
      <c r="E882" s="2170"/>
      <c r="R882" s="2171"/>
      <c r="S882" s="2171"/>
      <c r="T882" s="2171"/>
      <c r="U882" s="2171"/>
      <c r="V882" s="2171"/>
      <c r="W882" s="2171"/>
      <c r="X882" s="2171"/>
      <c r="Y882" s="2171"/>
    </row>
    <row r="883" spans="1:25">
      <c r="A883" s="2170"/>
      <c r="B883" s="2170"/>
      <c r="C883" s="2170"/>
      <c r="D883" s="2170"/>
      <c r="E883" s="2170"/>
      <c r="R883" s="2171"/>
      <c r="S883" s="2171"/>
      <c r="T883" s="2171"/>
      <c r="U883" s="2171"/>
      <c r="V883" s="2171"/>
      <c r="W883" s="2171"/>
      <c r="X883" s="2171"/>
      <c r="Y883" s="2171"/>
    </row>
    <row r="884" spans="1:25">
      <c r="A884" s="2170"/>
      <c r="B884" s="2170"/>
      <c r="C884" s="2170"/>
      <c r="D884" s="2170"/>
      <c r="E884" s="2170"/>
      <c r="R884" s="2171"/>
      <c r="S884" s="2171"/>
      <c r="T884" s="2171"/>
      <c r="U884" s="2171"/>
      <c r="V884" s="2171"/>
      <c r="W884" s="2171"/>
      <c r="X884" s="2171"/>
      <c r="Y884" s="2171"/>
    </row>
    <row r="885" spans="1:25">
      <c r="A885" s="2170"/>
      <c r="B885" s="2170"/>
      <c r="C885" s="2170"/>
      <c r="D885" s="2170"/>
      <c r="E885" s="2170"/>
      <c r="R885" s="2171"/>
      <c r="S885" s="2171"/>
      <c r="T885" s="2171"/>
      <c r="U885" s="2171"/>
      <c r="V885" s="2171"/>
      <c r="W885" s="2171"/>
      <c r="X885" s="2171"/>
      <c r="Y885" s="2171"/>
    </row>
    <row r="886" spans="1:25">
      <c r="A886" s="2170"/>
      <c r="B886" s="2170"/>
      <c r="C886" s="2170"/>
      <c r="D886" s="2170"/>
      <c r="E886" s="2170"/>
      <c r="R886" s="2171"/>
      <c r="S886" s="2171"/>
      <c r="T886" s="2171"/>
      <c r="U886" s="2171"/>
      <c r="V886" s="2171"/>
      <c r="W886" s="2171"/>
      <c r="X886" s="2171"/>
      <c r="Y886" s="2171"/>
    </row>
    <row r="887" spans="1:25">
      <c r="A887" s="2170"/>
      <c r="B887" s="2170"/>
      <c r="C887" s="2170"/>
      <c r="D887" s="2170"/>
      <c r="E887" s="2170"/>
      <c r="R887" s="2171"/>
      <c r="S887" s="2171"/>
      <c r="T887" s="2171"/>
      <c r="U887" s="2171"/>
      <c r="V887" s="2171"/>
      <c r="W887" s="2171"/>
      <c r="X887" s="2171"/>
      <c r="Y887" s="2171"/>
    </row>
    <row r="888" spans="1:25">
      <c r="A888" s="2170"/>
      <c r="B888" s="2170"/>
      <c r="C888" s="2170"/>
      <c r="D888" s="2170"/>
      <c r="E888" s="2170"/>
      <c r="R888" s="2171"/>
      <c r="S888" s="2171"/>
      <c r="T888" s="2171"/>
      <c r="U888" s="2171"/>
      <c r="V888" s="2171"/>
      <c r="W888" s="2171"/>
      <c r="X888" s="2171"/>
      <c r="Y888" s="2171"/>
    </row>
    <row r="889" spans="1:25">
      <c r="A889" s="2170"/>
      <c r="B889" s="2170"/>
      <c r="C889" s="2170"/>
      <c r="D889" s="2170"/>
      <c r="E889" s="2170"/>
      <c r="R889" s="2171"/>
      <c r="S889" s="2171"/>
      <c r="T889" s="2171"/>
      <c r="U889" s="2171"/>
      <c r="V889" s="2171"/>
      <c r="W889" s="2171"/>
      <c r="X889" s="2171"/>
      <c r="Y889" s="2171"/>
    </row>
    <row r="890" spans="1:25">
      <c r="A890" s="2170"/>
      <c r="B890" s="2170"/>
      <c r="C890" s="2170"/>
      <c r="D890" s="2170"/>
      <c r="E890" s="2170"/>
      <c r="R890" s="2171"/>
      <c r="S890" s="2171"/>
      <c r="T890" s="2171"/>
      <c r="U890" s="2171"/>
      <c r="V890" s="2171"/>
      <c r="W890" s="2171"/>
      <c r="X890" s="2171"/>
      <c r="Y890" s="2171"/>
    </row>
    <row r="891" spans="1:25">
      <c r="A891" s="2170"/>
      <c r="B891" s="2170"/>
      <c r="C891" s="2170"/>
      <c r="D891" s="2170"/>
      <c r="E891" s="2170"/>
      <c r="R891" s="2171"/>
      <c r="S891" s="2171"/>
      <c r="T891" s="2171"/>
      <c r="U891" s="2171"/>
      <c r="V891" s="2171"/>
      <c r="W891" s="2171"/>
      <c r="X891" s="2171"/>
      <c r="Y891" s="2171"/>
    </row>
    <row r="892" spans="1:25">
      <c r="A892" s="2170"/>
      <c r="B892" s="2170"/>
      <c r="C892" s="2170"/>
      <c r="D892" s="2170"/>
      <c r="E892" s="2170"/>
      <c r="R892" s="2171"/>
      <c r="S892" s="2171"/>
      <c r="T892" s="2171"/>
      <c r="U892" s="2171"/>
      <c r="V892" s="2171"/>
      <c r="W892" s="2171"/>
      <c r="X892" s="2171"/>
      <c r="Y892" s="2171"/>
    </row>
    <row r="893" spans="1:25">
      <c r="A893" s="2170"/>
      <c r="B893" s="2170"/>
      <c r="C893" s="2170"/>
      <c r="D893" s="2170"/>
      <c r="E893" s="2170"/>
      <c r="R893" s="2171"/>
      <c r="S893" s="2171"/>
      <c r="T893" s="2171"/>
      <c r="U893" s="2171"/>
      <c r="V893" s="2171"/>
      <c r="W893" s="2171"/>
      <c r="X893" s="2171"/>
      <c r="Y893" s="2171"/>
    </row>
    <row r="894" spans="1:25">
      <c r="A894" s="2170"/>
      <c r="B894" s="2170"/>
      <c r="C894" s="2170"/>
      <c r="D894" s="2170"/>
      <c r="E894" s="2170"/>
      <c r="R894" s="2171"/>
      <c r="S894" s="2171"/>
      <c r="T894" s="2171"/>
      <c r="U894" s="2171"/>
      <c r="V894" s="2171"/>
      <c r="W894" s="2171"/>
      <c r="X894" s="2171"/>
      <c r="Y894" s="2171"/>
    </row>
    <row r="895" spans="1:25">
      <c r="A895" s="2170"/>
      <c r="B895" s="2170"/>
      <c r="C895" s="2170"/>
      <c r="D895" s="2170"/>
      <c r="E895" s="2170"/>
      <c r="R895" s="2171"/>
      <c r="S895" s="2171"/>
      <c r="T895" s="2171"/>
      <c r="U895" s="2171"/>
      <c r="V895" s="2171"/>
      <c r="W895" s="2171"/>
      <c r="X895" s="2171"/>
      <c r="Y895" s="2171"/>
    </row>
    <row r="896" spans="1:25">
      <c r="A896" s="2170"/>
      <c r="B896" s="2170"/>
      <c r="C896" s="2170"/>
      <c r="D896" s="2170"/>
      <c r="E896" s="2170"/>
      <c r="R896" s="2171"/>
      <c r="S896" s="2171"/>
      <c r="T896" s="2171"/>
      <c r="U896" s="2171"/>
      <c r="V896" s="2171"/>
      <c r="W896" s="2171"/>
      <c r="X896" s="2171"/>
      <c r="Y896" s="2171"/>
    </row>
    <row r="897" spans="1:25">
      <c r="A897" s="2170"/>
      <c r="B897" s="2170"/>
      <c r="C897" s="2170"/>
      <c r="D897" s="2170"/>
      <c r="E897" s="2170"/>
      <c r="R897" s="2171"/>
      <c r="S897" s="2171"/>
      <c r="T897" s="2171"/>
      <c r="U897" s="2171"/>
      <c r="V897" s="2171"/>
      <c r="W897" s="2171"/>
      <c r="X897" s="2171"/>
      <c r="Y897" s="2171"/>
    </row>
    <row r="898" spans="1:25">
      <c r="A898" s="2170"/>
      <c r="B898" s="2170"/>
      <c r="C898" s="2170"/>
      <c r="D898" s="2170"/>
      <c r="E898" s="2170"/>
      <c r="R898" s="2171"/>
      <c r="S898" s="2171"/>
      <c r="T898" s="2171"/>
      <c r="U898" s="2171"/>
      <c r="V898" s="2171"/>
      <c r="W898" s="2171"/>
      <c r="X898" s="2171"/>
      <c r="Y898" s="2171"/>
    </row>
    <row r="899" spans="1:25">
      <c r="A899" s="2170"/>
      <c r="B899" s="2170"/>
      <c r="C899" s="2170"/>
      <c r="D899" s="2170"/>
      <c r="E899" s="2170"/>
      <c r="R899" s="2171"/>
      <c r="S899" s="2171"/>
      <c r="T899" s="2171"/>
      <c r="U899" s="2171"/>
      <c r="V899" s="2171"/>
      <c r="W899" s="2171"/>
      <c r="X899" s="2171"/>
      <c r="Y899" s="2171"/>
    </row>
    <row r="900" spans="1:25">
      <c r="A900" s="2170"/>
      <c r="B900" s="2170"/>
      <c r="C900" s="2170"/>
      <c r="D900" s="2170"/>
      <c r="E900" s="2170"/>
      <c r="R900" s="2171"/>
      <c r="S900" s="2171"/>
      <c r="T900" s="2171"/>
      <c r="U900" s="2171"/>
      <c r="V900" s="2171"/>
      <c r="W900" s="2171"/>
      <c r="X900" s="2171"/>
      <c r="Y900" s="2171"/>
    </row>
    <row r="901" spans="1:25">
      <c r="A901" s="2170"/>
      <c r="B901" s="2170"/>
      <c r="C901" s="2170"/>
      <c r="D901" s="2170"/>
      <c r="E901" s="2170"/>
      <c r="R901" s="2171"/>
      <c r="S901" s="2171"/>
      <c r="T901" s="2171"/>
      <c r="U901" s="2171"/>
      <c r="V901" s="2171"/>
      <c r="W901" s="2171"/>
      <c r="X901" s="2171"/>
      <c r="Y901" s="2171"/>
    </row>
    <row r="902" spans="1:25">
      <c r="A902" s="2170"/>
      <c r="B902" s="2170"/>
      <c r="C902" s="2170"/>
      <c r="D902" s="2170"/>
      <c r="E902" s="2170"/>
      <c r="R902" s="2171"/>
      <c r="S902" s="2171"/>
      <c r="T902" s="2171"/>
      <c r="U902" s="2171"/>
      <c r="V902" s="2171"/>
      <c r="W902" s="2171"/>
      <c r="X902" s="2171"/>
      <c r="Y902" s="2171"/>
    </row>
    <row r="903" spans="1:25">
      <c r="A903" s="2170"/>
      <c r="B903" s="2170"/>
      <c r="C903" s="2170"/>
      <c r="D903" s="2170"/>
      <c r="E903" s="2170"/>
      <c r="R903" s="2171"/>
      <c r="S903" s="2171"/>
      <c r="T903" s="2171"/>
      <c r="U903" s="2171"/>
      <c r="V903" s="2171"/>
      <c r="W903" s="2171"/>
      <c r="X903" s="2171"/>
      <c r="Y903" s="2171"/>
    </row>
    <row r="904" spans="1:25">
      <c r="A904" s="2170"/>
      <c r="B904" s="2170"/>
      <c r="C904" s="2170"/>
      <c r="D904" s="2170"/>
      <c r="E904" s="2170"/>
      <c r="R904" s="2171"/>
      <c r="S904" s="2171"/>
      <c r="T904" s="2171"/>
      <c r="U904" s="2171"/>
      <c r="V904" s="2171"/>
      <c r="W904" s="2171"/>
      <c r="X904" s="2171"/>
      <c r="Y904" s="2171"/>
    </row>
    <row r="905" spans="1:25">
      <c r="A905" s="2170"/>
      <c r="B905" s="2170"/>
      <c r="C905" s="2170"/>
      <c r="D905" s="2170"/>
      <c r="E905" s="2170"/>
      <c r="R905" s="2171"/>
      <c r="S905" s="2171"/>
      <c r="T905" s="2171"/>
      <c r="U905" s="2171"/>
      <c r="V905" s="2171"/>
      <c r="W905" s="2171"/>
      <c r="X905" s="2171"/>
      <c r="Y905" s="2171"/>
    </row>
    <row r="906" spans="1:25">
      <c r="A906" s="2170"/>
      <c r="B906" s="2170"/>
      <c r="C906" s="2170"/>
      <c r="D906" s="2170"/>
      <c r="E906" s="2170"/>
      <c r="R906" s="2171"/>
      <c r="S906" s="2171"/>
      <c r="T906" s="2171"/>
      <c r="U906" s="2171"/>
      <c r="V906" s="2171"/>
      <c r="W906" s="2171"/>
      <c r="X906" s="2171"/>
      <c r="Y906" s="2171"/>
    </row>
    <row r="907" spans="1:25">
      <c r="A907" s="2170"/>
      <c r="B907" s="2170"/>
      <c r="C907" s="2170"/>
      <c r="D907" s="2170"/>
      <c r="E907" s="2170"/>
      <c r="R907" s="2171"/>
      <c r="S907" s="2171"/>
      <c r="T907" s="2171"/>
      <c r="U907" s="2171"/>
      <c r="V907" s="2171"/>
      <c r="W907" s="2171"/>
      <c r="X907" s="2171"/>
      <c r="Y907" s="2171"/>
    </row>
    <row r="908" spans="1:25">
      <c r="A908" s="2170"/>
      <c r="B908" s="2170"/>
      <c r="C908" s="2170"/>
      <c r="D908" s="2170"/>
      <c r="E908" s="2170"/>
      <c r="R908" s="2171"/>
      <c r="S908" s="2171"/>
      <c r="T908" s="2171"/>
      <c r="U908" s="2171"/>
      <c r="V908" s="2171"/>
      <c r="W908" s="2171"/>
      <c r="X908" s="2171"/>
      <c r="Y908" s="2171"/>
    </row>
    <row r="909" spans="1:25">
      <c r="A909" s="2170"/>
      <c r="B909" s="2170"/>
      <c r="C909" s="2170"/>
      <c r="D909" s="2170"/>
      <c r="E909" s="2170"/>
      <c r="R909" s="2171"/>
      <c r="S909" s="2171"/>
      <c r="T909" s="2171"/>
      <c r="U909" s="2171"/>
      <c r="V909" s="2171"/>
      <c r="W909" s="2171"/>
      <c r="X909" s="2171"/>
      <c r="Y909" s="2171"/>
    </row>
    <row r="910" spans="1:25">
      <c r="A910" s="2170"/>
      <c r="B910" s="2170"/>
      <c r="C910" s="2170"/>
      <c r="D910" s="2170"/>
      <c r="E910" s="2170"/>
      <c r="R910" s="2171"/>
      <c r="S910" s="2171"/>
      <c r="T910" s="2171"/>
      <c r="U910" s="2171"/>
      <c r="V910" s="2171"/>
      <c r="W910" s="2171"/>
      <c r="X910" s="2171"/>
      <c r="Y910" s="2171"/>
    </row>
    <row r="911" spans="1:25">
      <c r="A911" s="2170"/>
      <c r="B911" s="2170"/>
      <c r="C911" s="2170"/>
      <c r="D911" s="2170"/>
      <c r="E911" s="2170"/>
      <c r="R911" s="2171"/>
      <c r="S911" s="2171"/>
      <c r="T911" s="2171"/>
      <c r="U911" s="2171"/>
      <c r="V911" s="2171"/>
      <c r="W911" s="2171"/>
      <c r="X911" s="2171"/>
      <c r="Y911" s="2171"/>
    </row>
    <row r="912" spans="1:25">
      <c r="A912" s="2170"/>
      <c r="B912" s="2170"/>
      <c r="C912" s="2170"/>
      <c r="D912" s="2170"/>
      <c r="E912" s="2170"/>
      <c r="R912" s="2171"/>
      <c r="S912" s="2171"/>
      <c r="T912" s="2171"/>
      <c r="U912" s="2171"/>
      <c r="V912" s="2171"/>
      <c r="W912" s="2171"/>
      <c r="X912" s="2171"/>
      <c r="Y912" s="2171"/>
    </row>
    <row r="913" spans="1:25">
      <c r="A913" s="2170"/>
      <c r="B913" s="2170"/>
      <c r="C913" s="2170"/>
      <c r="D913" s="2170"/>
      <c r="E913" s="2170"/>
      <c r="R913" s="2171"/>
      <c r="S913" s="2171"/>
      <c r="T913" s="2171"/>
      <c r="U913" s="2171"/>
      <c r="V913" s="2171"/>
      <c r="W913" s="2171"/>
      <c r="X913" s="2171"/>
      <c r="Y913" s="2171"/>
    </row>
    <row r="914" spans="1:25">
      <c r="A914" s="2170"/>
      <c r="B914" s="2170"/>
      <c r="C914" s="2170"/>
      <c r="D914" s="2170"/>
      <c r="E914" s="2170"/>
      <c r="R914" s="2171"/>
      <c r="S914" s="2171"/>
      <c r="T914" s="2171"/>
      <c r="U914" s="2171"/>
      <c r="V914" s="2171"/>
      <c r="W914" s="2171"/>
      <c r="X914" s="2171"/>
      <c r="Y914" s="2171"/>
    </row>
    <row r="915" spans="1:25">
      <c r="A915" s="2170"/>
      <c r="B915" s="2170"/>
      <c r="C915" s="2170"/>
      <c r="D915" s="2170"/>
      <c r="E915" s="2170"/>
      <c r="R915" s="2171"/>
      <c r="S915" s="2171"/>
      <c r="T915" s="2171"/>
      <c r="U915" s="2171"/>
      <c r="V915" s="2171"/>
      <c r="W915" s="2171"/>
      <c r="X915" s="2171"/>
      <c r="Y915" s="2171"/>
    </row>
    <row r="916" spans="1:25">
      <c r="A916" s="2170"/>
      <c r="B916" s="2170"/>
      <c r="C916" s="2170"/>
      <c r="D916" s="2170"/>
      <c r="E916" s="2170"/>
      <c r="R916" s="2171"/>
      <c r="S916" s="2171"/>
      <c r="T916" s="2171"/>
      <c r="U916" s="2171"/>
      <c r="V916" s="2171"/>
      <c r="W916" s="2171"/>
      <c r="X916" s="2171"/>
      <c r="Y916" s="2171"/>
    </row>
    <row r="917" spans="1:25">
      <c r="A917" s="2170"/>
      <c r="B917" s="2170"/>
      <c r="C917" s="2170"/>
      <c r="D917" s="2170"/>
      <c r="E917" s="2170"/>
      <c r="R917" s="2171"/>
      <c r="S917" s="2171"/>
      <c r="T917" s="2171"/>
      <c r="U917" s="2171"/>
      <c r="V917" s="2171"/>
      <c r="W917" s="2171"/>
      <c r="X917" s="2171"/>
      <c r="Y917" s="2171"/>
    </row>
    <row r="918" spans="1:25">
      <c r="A918" s="2170"/>
      <c r="B918" s="2170"/>
      <c r="C918" s="2170"/>
      <c r="D918" s="2170"/>
      <c r="E918" s="2170"/>
      <c r="R918" s="2171"/>
      <c r="S918" s="2171"/>
      <c r="T918" s="2171"/>
      <c r="U918" s="2171"/>
      <c r="V918" s="2171"/>
      <c r="W918" s="2171"/>
      <c r="X918" s="2171"/>
      <c r="Y918" s="2171"/>
    </row>
    <row r="919" spans="1:25">
      <c r="A919" s="2170"/>
      <c r="B919" s="2170"/>
      <c r="C919" s="2170"/>
      <c r="D919" s="2170"/>
      <c r="E919" s="2170"/>
      <c r="R919" s="2171"/>
      <c r="S919" s="2171"/>
      <c r="T919" s="2171"/>
      <c r="U919" s="2171"/>
      <c r="V919" s="2171"/>
      <c r="W919" s="2171"/>
      <c r="X919" s="2171"/>
      <c r="Y919" s="2171"/>
    </row>
    <row r="920" spans="1:25">
      <c r="A920" s="2170"/>
      <c r="B920" s="2170"/>
      <c r="C920" s="2170"/>
      <c r="D920" s="2170"/>
      <c r="E920" s="2170"/>
      <c r="R920" s="2171"/>
      <c r="S920" s="2171"/>
      <c r="T920" s="2171"/>
      <c r="U920" s="2171"/>
      <c r="V920" s="2171"/>
      <c r="W920" s="2171"/>
      <c r="X920" s="2171"/>
      <c r="Y920" s="2171"/>
    </row>
    <row r="921" spans="1:25">
      <c r="A921" s="2170"/>
      <c r="B921" s="2170"/>
      <c r="C921" s="2170"/>
      <c r="D921" s="2170"/>
      <c r="E921" s="2170"/>
      <c r="R921" s="2171"/>
      <c r="S921" s="2171"/>
      <c r="T921" s="2171"/>
      <c r="U921" s="2171"/>
      <c r="V921" s="2171"/>
      <c r="W921" s="2171"/>
      <c r="X921" s="2171"/>
      <c r="Y921" s="2171"/>
    </row>
    <row r="922" spans="1:25">
      <c r="A922" s="2170"/>
      <c r="B922" s="2170"/>
      <c r="C922" s="2170"/>
      <c r="D922" s="2170"/>
      <c r="E922" s="2170"/>
      <c r="R922" s="2171"/>
      <c r="S922" s="2171"/>
      <c r="T922" s="2171"/>
      <c r="U922" s="2171"/>
      <c r="V922" s="2171"/>
      <c r="W922" s="2171"/>
      <c r="X922" s="2171"/>
      <c r="Y922" s="2171"/>
    </row>
    <row r="923" spans="1:25">
      <c r="A923" s="2170"/>
      <c r="B923" s="2170"/>
      <c r="C923" s="2170"/>
      <c r="D923" s="2170"/>
      <c r="E923" s="2170"/>
      <c r="R923" s="2171"/>
      <c r="S923" s="2171"/>
      <c r="T923" s="2171"/>
      <c r="U923" s="2171"/>
      <c r="V923" s="2171"/>
      <c r="W923" s="2171"/>
      <c r="X923" s="2171"/>
      <c r="Y923" s="2171"/>
    </row>
    <row r="924" spans="1:25">
      <c r="A924" s="2170"/>
      <c r="B924" s="2170"/>
      <c r="C924" s="2170"/>
      <c r="D924" s="2170"/>
      <c r="E924" s="2170"/>
      <c r="R924" s="2171"/>
      <c r="S924" s="2171"/>
      <c r="T924" s="2171"/>
      <c r="U924" s="2171"/>
      <c r="V924" s="2171"/>
      <c r="W924" s="2171"/>
      <c r="X924" s="2171"/>
      <c r="Y924" s="2171"/>
    </row>
    <row r="925" spans="1:25">
      <c r="A925" s="2170"/>
      <c r="B925" s="2170"/>
      <c r="C925" s="2170"/>
      <c r="D925" s="2170"/>
      <c r="E925" s="2170"/>
      <c r="R925" s="2171"/>
      <c r="S925" s="2171"/>
      <c r="T925" s="2171"/>
      <c r="U925" s="2171"/>
      <c r="V925" s="2171"/>
      <c r="W925" s="2171"/>
      <c r="X925" s="2171"/>
      <c r="Y925" s="2171"/>
    </row>
    <row r="926" spans="1:25">
      <c r="A926" s="2170"/>
      <c r="B926" s="2170"/>
      <c r="C926" s="2170"/>
      <c r="D926" s="2170"/>
      <c r="E926" s="2170"/>
      <c r="R926" s="2171"/>
      <c r="S926" s="2171"/>
      <c r="T926" s="2171"/>
      <c r="U926" s="2171"/>
      <c r="V926" s="2171"/>
      <c r="W926" s="2171"/>
      <c r="X926" s="2171"/>
      <c r="Y926" s="2171"/>
    </row>
    <row r="927" spans="1:25">
      <c r="A927" s="2170"/>
      <c r="B927" s="2170"/>
      <c r="C927" s="2170"/>
      <c r="D927" s="2170"/>
      <c r="E927" s="2170"/>
      <c r="R927" s="2171"/>
      <c r="S927" s="2171"/>
      <c r="T927" s="2171"/>
      <c r="U927" s="2171"/>
      <c r="V927" s="2171"/>
      <c r="W927" s="2171"/>
      <c r="X927" s="2171"/>
      <c r="Y927" s="2171"/>
    </row>
    <row r="928" spans="1:25">
      <c r="A928" s="2170"/>
      <c r="B928" s="2170"/>
      <c r="C928" s="2170"/>
      <c r="D928" s="2170"/>
      <c r="E928" s="2170"/>
      <c r="R928" s="2171"/>
      <c r="S928" s="2171"/>
      <c r="T928" s="2171"/>
      <c r="U928" s="2171"/>
      <c r="V928" s="2171"/>
      <c r="W928" s="2171"/>
      <c r="X928" s="2171"/>
      <c r="Y928" s="2171"/>
    </row>
    <row r="929" spans="1:25">
      <c r="A929" s="2170"/>
      <c r="B929" s="2170"/>
      <c r="C929" s="2170"/>
      <c r="D929" s="2170"/>
      <c r="E929" s="2170"/>
      <c r="R929" s="2171"/>
      <c r="S929" s="2171"/>
      <c r="T929" s="2171"/>
      <c r="U929" s="2171"/>
      <c r="V929" s="2171"/>
      <c r="W929" s="2171"/>
      <c r="X929" s="2171"/>
      <c r="Y929" s="2171"/>
    </row>
    <row r="930" spans="1:25">
      <c r="A930" s="2170"/>
      <c r="B930" s="2170"/>
      <c r="C930" s="2170"/>
      <c r="D930" s="2170"/>
      <c r="E930" s="2170"/>
      <c r="R930" s="2171"/>
      <c r="S930" s="2171"/>
      <c r="T930" s="2171"/>
      <c r="U930" s="2171"/>
      <c r="V930" s="2171"/>
      <c r="W930" s="2171"/>
      <c r="X930" s="2171"/>
      <c r="Y930" s="2171"/>
    </row>
    <row r="931" spans="1:25">
      <c r="A931" s="2170"/>
      <c r="B931" s="2170"/>
      <c r="C931" s="2170"/>
      <c r="D931" s="2170"/>
      <c r="E931" s="2170"/>
      <c r="R931" s="2171"/>
      <c r="S931" s="2171"/>
      <c r="T931" s="2171"/>
      <c r="U931" s="2171"/>
      <c r="V931" s="2171"/>
      <c r="W931" s="2171"/>
      <c r="X931" s="2171"/>
      <c r="Y931" s="2171"/>
    </row>
    <row r="932" spans="1:25">
      <c r="A932" s="2170"/>
      <c r="B932" s="2170"/>
      <c r="C932" s="2170"/>
      <c r="D932" s="2170"/>
      <c r="E932" s="2170"/>
      <c r="R932" s="2171"/>
      <c r="S932" s="2171"/>
      <c r="T932" s="2171"/>
      <c r="U932" s="2171"/>
      <c r="V932" s="2171"/>
      <c r="W932" s="2171"/>
      <c r="X932" s="2171"/>
      <c r="Y932" s="2171"/>
    </row>
    <row r="933" spans="1:25">
      <c r="A933" s="2170"/>
      <c r="B933" s="2170"/>
      <c r="C933" s="2170"/>
      <c r="D933" s="2170"/>
      <c r="E933" s="2170"/>
      <c r="R933" s="2171"/>
      <c r="S933" s="2171"/>
      <c r="T933" s="2171"/>
      <c r="U933" s="2171"/>
      <c r="V933" s="2171"/>
      <c r="W933" s="2171"/>
      <c r="X933" s="2171"/>
      <c r="Y933" s="2171"/>
    </row>
    <row r="934" spans="1:25">
      <c r="A934" s="2170"/>
      <c r="B934" s="2170"/>
      <c r="C934" s="2170"/>
      <c r="D934" s="2170"/>
      <c r="E934" s="2170"/>
      <c r="R934" s="2171"/>
      <c r="S934" s="2171"/>
      <c r="T934" s="2171"/>
      <c r="U934" s="2171"/>
      <c r="V934" s="2171"/>
      <c r="W934" s="2171"/>
      <c r="X934" s="2171"/>
      <c r="Y934" s="2171"/>
    </row>
    <row r="935" spans="1:25">
      <c r="A935" s="2170"/>
      <c r="B935" s="2170"/>
      <c r="C935" s="2170"/>
      <c r="D935" s="2170"/>
      <c r="E935" s="2170"/>
      <c r="R935" s="2171"/>
      <c r="S935" s="2171"/>
      <c r="T935" s="2171"/>
      <c r="U935" s="2171"/>
      <c r="V935" s="2171"/>
      <c r="W935" s="2171"/>
      <c r="X935" s="2171"/>
      <c r="Y935" s="2171"/>
    </row>
    <row r="936" spans="1:25">
      <c r="A936" s="2170"/>
      <c r="B936" s="2170"/>
      <c r="C936" s="2170"/>
      <c r="D936" s="2170"/>
      <c r="E936" s="2170"/>
      <c r="R936" s="2171"/>
      <c r="S936" s="2171"/>
      <c r="T936" s="2171"/>
      <c r="U936" s="2171"/>
      <c r="V936" s="2171"/>
      <c r="W936" s="2171"/>
      <c r="X936" s="2171"/>
      <c r="Y936" s="2171"/>
    </row>
    <row r="937" spans="1:25">
      <c r="A937" s="2170"/>
      <c r="B937" s="2170"/>
      <c r="C937" s="2170"/>
      <c r="D937" s="2170"/>
      <c r="E937" s="2170"/>
      <c r="R937" s="2171"/>
      <c r="S937" s="2171"/>
      <c r="T937" s="2171"/>
      <c r="U937" s="2171"/>
      <c r="V937" s="2171"/>
      <c r="W937" s="2171"/>
      <c r="X937" s="2171"/>
      <c r="Y937" s="2171"/>
    </row>
    <row r="938" spans="1:25">
      <c r="A938" s="2170"/>
      <c r="B938" s="2170"/>
      <c r="C938" s="2170"/>
      <c r="D938" s="2170"/>
      <c r="E938" s="2170"/>
      <c r="R938" s="2171"/>
      <c r="S938" s="2171"/>
      <c r="T938" s="2171"/>
      <c r="U938" s="2171"/>
      <c r="V938" s="2171"/>
      <c r="W938" s="2171"/>
      <c r="X938" s="2171"/>
      <c r="Y938" s="2171"/>
    </row>
    <row r="939" spans="1:25">
      <c r="A939" s="2170"/>
      <c r="B939" s="2170"/>
      <c r="C939" s="2170"/>
      <c r="D939" s="2170"/>
      <c r="E939" s="2170"/>
      <c r="R939" s="2171"/>
      <c r="S939" s="2171"/>
      <c r="T939" s="2171"/>
      <c r="U939" s="2171"/>
      <c r="V939" s="2171"/>
      <c r="W939" s="2171"/>
      <c r="X939" s="2171"/>
      <c r="Y939" s="2171"/>
    </row>
    <row r="940" spans="1:25">
      <c r="A940" s="2170"/>
      <c r="B940" s="2170"/>
      <c r="C940" s="2170"/>
      <c r="D940" s="2170"/>
      <c r="E940" s="2170"/>
      <c r="R940" s="2171"/>
      <c r="S940" s="2171"/>
      <c r="T940" s="2171"/>
      <c r="U940" s="2171"/>
      <c r="V940" s="2171"/>
      <c r="W940" s="2171"/>
      <c r="X940" s="2171"/>
      <c r="Y940" s="2171"/>
    </row>
    <row r="941" spans="1:25">
      <c r="A941" s="2170"/>
      <c r="B941" s="2170"/>
      <c r="C941" s="2170"/>
      <c r="D941" s="2170"/>
      <c r="E941" s="2170"/>
      <c r="R941" s="2171"/>
      <c r="S941" s="2171"/>
      <c r="T941" s="2171"/>
      <c r="U941" s="2171"/>
      <c r="V941" s="2171"/>
      <c r="W941" s="2171"/>
      <c r="X941" s="2171"/>
      <c r="Y941" s="2171"/>
    </row>
    <row r="942" spans="1:25">
      <c r="A942" s="2170"/>
      <c r="B942" s="2170"/>
      <c r="C942" s="2170"/>
      <c r="D942" s="2170"/>
      <c r="E942" s="2170"/>
      <c r="R942" s="2171"/>
      <c r="S942" s="2171"/>
      <c r="T942" s="2171"/>
      <c r="U942" s="2171"/>
      <c r="V942" s="2171"/>
      <c r="W942" s="2171"/>
      <c r="X942" s="2171"/>
      <c r="Y942" s="2171"/>
    </row>
    <row r="943" spans="1:25">
      <c r="A943" s="2170"/>
      <c r="B943" s="2170"/>
      <c r="C943" s="2170"/>
      <c r="D943" s="2170"/>
      <c r="E943" s="2170"/>
      <c r="R943" s="2171"/>
      <c r="S943" s="2171"/>
      <c r="T943" s="2171"/>
      <c r="U943" s="2171"/>
      <c r="V943" s="2171"/>
      <c r="W943" s="2171"/>
      <c r="X943" s="2171"/>
      <c r="Y943" s="2171"/>
    </row>
    <row r="944" spans="1:25">
      <c r="A944" s="2170"/>
      <c r="B944" s="2170"/>
      <c r="C944" s="2170"/>
      <c r="D944" s="2170"/>
      <c r="E944" s="2170"/>
      <c r="R944" s="2171"/>
      <c r="S944" s="2171"/>
      <c r="T944" s="2171"/>
      <c r="U944" s="2171"/>
      <c r="V944" s="2171"/>
      <c r="W944" s="2171"/>
      <c r="X944" s="2171"/>
      <c r="Y944" s="2171"/>
    </row>
    <row r="945" spans="1:25">
      <c r="A945" s="2170"/>
      <c r="B945" s="2170"/>
      <c r="C945" s="2170"/>
      <c r="D945" s="2170"/>
      <c r="E945" s="2170"/>
      <c r="R945" s="2171"/>
      <c r="S945" s="2171"/>
      <c r="T945" s="2171"/>
      <c r="U945" s="2171"/>
      <c r="V945" s="2171"/>
      <c r="W945" s="2171"/>
      <c r="X945" s="2171"/>
      <c r="Y945" s="2171"/>
    </row>
    <row r="946" spans="1:25">
      <c r="A946" s="2170"/>
      <c r="B946" s="2170"/>
      <c r="C946" s="2170"/>
      <c r="D946" s="2170"/>
      <c r="E946" s="2170"/>
      <c r="R946" s="2171"/>
      <c r="S946" s="2171"/>
      <c r="T946" s="2171"/>
      <c r="U946" s="2171"/>
      <c r="V946" s="2171"/>
      <c r="W946" s="2171"/>
      <c r="X946" s="2171"/>
      <c r="Y946" s="2171"/>
    </row>
    <row r="947" spans="1:25">
      <c r="A947" s="2170"/>
      <c r="B947" s="2170"/>
      <c r="C947" s="2170"/>
      <c r="D947" s="2170"/>
      <c r="E947" s="2170"/>
      <c r="R947" s="2171"/>
      <c r="S947" s="2171"/>
      <c r="T947" s="2171"/>
      <c r="U947" s="2171"/>
      <c r="V947" s="2171"/>
      <c r="W947" s="2171"/>
      <c r="X947" s="2171"/>
      <c r="Y947" s="2171"/>
    </row>
    <row r="948" spans="1:25">
      <c r="A948" s="2170"/>
      <c r="B948" s="2170"/>
      <c r="C948" s="2170"/>
      <c r="D948" s="2170"/>
      <c r="E948" s="2170"/>
      <c r="R948" s="2171"/>
      <c r="S948" s="2171"/>
      <c r="T948" s="2171"/>
      <c r="U948" s="2171"/>
      <c r="V948" s="2171"/>
      <c r="W948" s="2171"/>
      <c r="X948" s="2171"/>
      <c r="Y948" s="2171"/>
    </row>
    <row r="949" spans="1:25">
      <c r="A949" s="2170"/>
      <c r="B949" s="2170"/>
      <c r="C949" s="2170"/>
      <c r="D949" s="2170"/>
      <c r="E949" s="2170"/>
      <c r="R949" s="2171"/>
      <c r="S949" s="2171"/>
      <c r="T949" s="2171"/>
      <c r="U949" s="2171"/>
      <c r="V949" s="2171"/>
      <c r="W949" s="2171"/>
      <c r="X949" s="2171"/>
      <c r="Y949" s="2171"/>
    </row>
    <row r="950" spans="1:25">
      <c r="A950" s="2170"/>
      <c r="B950" s="2170"/>
      <c r="C950" s="2170"/>
      <c r="D950" s="2170"/>
      <c r="E950" s="2170"/>
      <c r="R950" s="2171"/>
      <c r="S950" s="2171"/>
      <c r="T950" s="2171"/>
      <c r="U950" s="2171"/>
      <c r="V950" s="2171"/>
      <c r="W950" s="2171"/>
      <c r="X950" s="2171"/>
      <c r="Y950" s="2171"/>
    </row>
    <row r="951" spans="1:25">
      <c r="A951" s="2170"/>
      <c r="B951" s="2170"/>
      <c r="C951" s="2170"/>
      <c r="D951" s="2170"/>
      <c r="E951" s="2170"/>
      <c r="R951" s="2171"/>
      <c r="S951" s="2171"/>
      <c r="T951" s="2171"/>
      <c r="U951" s="2171"/>
      <c r="V951" s="2171"/>
      <c r="W951" s="2171"/>
      <c r="X951" s="2171"/>
      <c r="Y951" s="2171"/>
    </row>
    <row r="952" spans="1:25">
      <c r="A952" s="2170"/>
      <c r="B952" s="2170"/>
      <c r="C952" s="2170"/>
      <c r="D952" s="2170"/>
      <c r="E952" s="2170"/>
      <c r="R952" s="2171"/>
      <c r="S952" s="2171"/>
      <c r="T952" s="2171"/>
      <c r="U952" s="2171"/>
      <c r="V952" s="2171"/>
      <c r="W952" s="2171"/>
      <c r="X952" s="2171"/>
      <c r="Y952" s="2171"/>
    </row>
    <row r="953" spans="1:25">
      <c r="A953" s="2170"/>
      <c r="B953" s="2170"/>
      <c r="C953" s="2170"/>
      <c r="D953" s="2170"/>
      <c r="E953" s="2170"/>
      <c r="R953" s="2171"/>
      <c r="S953" s="2171"/>
      <c r="T953" s="2171"/>
      <c r="U953" s="2171"/>
      <c r="V953" s="2171"/>
      <c r="W953" s="2171"/>
      <c r="X953" s="2171"/>
      <c r="Y953" s="2171"/>
    </row>
    <row r="954" spans="1:25">
      <c r="A954" s="2170"/>
      <c r="B954" s="2170"/>
      <c r="C954" s="2170"/>
      <c r="D954" s="2170"/>
      <c r="E954" s="2170"/>
      <c r="R954" s="2171"/>
      <c r="S954" s="2171"/>
      <c r="T954" s="2171"/>
      <c r="U954" s="2171"/>
      <c r="V954" s="2171"/>
      <c r="W954" s="2171"/>
      <c r="X954" s="2171"/>
      <c r="Y954" s="2171"/>
    </row>
    <row r="955" spans="1:25">
      <c r="A955" s="2170"/>
      <c r="B955" s="2170"/>
      <c r="C955" s="2170"/>
      <c r="D955" s="2170"/>
      <c r="E955" s="2170"/>
      <c r="R955" s="2171"/>
      <c r="S955" s="2171"/>
      <c r="T955" s="2171"/>
      <c r="U955" s="2171"/>
      <c r="V955" s="2171"/>
      <c r="W955" s="2171"/>
      <c r="X955" s="2171"/>
      <c r="Y955" s="2171"/>
    </row>
    <row r="956" spans="1:25">
      <c r="A956" s="2170"/>
      <c r="B956" s="2170"/>
      <c r="C956" s="2170"/>
      <c r="D956" s="2170"/>
      <c r="E956" s="2170"/>
      <c r="R956" s="2171"/>
      <c r="S956" s="2171"/>
      <c r="T956" s="2171"/>
      <c r="U956" s="2171"/>
      <c r="V956" s="2171"/>
      <c r="W956" s="2171"/>
      <c r="X956" s="2171"/>
      <c r="Y956" s="2171"/>
    </row>
    <row r="957" spans="1:25">
      <c r="A957" s="2170"/>
      <c r="B957" s="2170"/>
      <c r="C957" s="2170"/>
      <c r="D957" s="2170"/>
      <c r="E957" s="2170"/>
      <c r="R957" s="2171"/>
      <c r="S957" s="2171"/>
      <c r="T957" s="2171"/>
      <c r="U957" s="2171"/>
      <c r="V957" s="2171"/>
      <c r="W957" s="2171"/>
      <c r="X957" s="2171"/>
      <c r="Y957" s="2171"/>
    </row>
    <row r="958" spans="1:25">
      <c r="A958" s="2170"/>
      <c r="B958" s="2170"/>
      <c r="C958" s="2170"/>
      <c r="D958" s="2170"/>
      <c r="E958" s="2170"/>
      <c r="R958" s="2171"/>
      <c r="S958" s="2171"/>
      <c r="T958" s="2171"/>
      <c r="U958" s="2171"/>
      <c r="V958" s="2171"/>
      <c r="W958" s="2171"/>
      <c r="X958" s="2171"/>
      <c r="Y958" s="2171"/>
    </row>
    <row r="959" spans="1:25">
      <c r="A959" s="2170"/>
      <c r="B959" s="2170"/>
      <c r="C959" s="2170"/>
      <c r="D959" s="2170"/>
      <c r="E959" s="2170"/>
      <c r="R959" s="2171"/>
      <c r="S959" s="2171"/>
      <c r="T959" s="2171"/>
      <c r="U959" s="2171"/>
      <c r="V959" s="2171"/>
      <c r="W959" s="2171"/>
      <c r="X959" s="2171"/>
      <c r="Y959" s="2171"/>
    </row>
    <row r="960" spans="1:25">
      <c r="A960" s="2170"/>
      <c r="B960" s="2170"/>
      <c r="C960" s="2170"/>
      <c r="D960" s="2170"/>
      <c r="E960" s="2170"/>
      <c r="R960" s="2171"/>
      <c r="S960" s="2171"/>
      <c r="T960" s="2171"/>
      <c r="U960" s="2171"/>
      <c r="V960" s="2171"/>
      <c r="W960" s="2171"/>
      <c r="X960" s="2171"/>
      <c r="Y960" s="2171"/>
    </row>
    <row r="961" spans="1:25">
      <c r="A961" s="2170"/>
      <c r="B961" s="2170"/>
      <c r="C961" s="2170"/>
      <c r="D961" s="2170"/>
      <c r="E961" s="2170"/>
      <c r="R961" s="2171"/>
      <c r="S961" s="2171"/>
      <c r="T961" s="2171"/>
      <c r="U961" s="2171"/>
      <c r="V961" s="2171"/>
      <c r="W961" s="2171"/>
      <c r="X961" s="2171"/>
      <c r="Y961" s="2171"/>
    </row>
    <row r="962" spans="1:25">
      <c r="A962" s="2170"/>
      <c r="B962" s="2170"/>
      <c r="C962" s="2170"/>
      <c r="D962" s="2170"/>
      <c r="E962" s="2170"/>
      <c r="R962" s="2171"/>
      <c r="S962" s="2171"/>
      <c r="T962" s="2171"/>
      <c r="U962" s="2171"/>
      <c r="V962" s="2171"/>
      <c r="W962" s="2171"/>
      <c r="X962" s="2171"/>
      <c r="Y962" s="2171"/>
    </row>
    <row r="963" spans="1:25">
      <c r="A963" s="2170"/>
      <c r="B963" s="2170"/>
      <c r="C963" s="2170"/>
      <c r="D963" s="2170"/>
      <c r="E963" s="2170"/>
      <c r="R963" s="2171"/>
      <c r="S963" s="2171"/>
      <c r="T963" s="2171"/>
      <c r="U963" s="2171"/>
      <c r="V963" s="2171"/>
      <c r="W963" s="2171"/>
      <c r="X963" s="2171"/>
      <c r="Y963" s="2171"/>
    </row>
    <row r="964" spans="1:25">
      <c r="A964" s="2170"/>
      <c r="B964" s="2170"/>
      <c r="C964" s="2170"/>
      <c r="D964" s="2170"/>
      <c r="E964" s="2170"/>
      <c r="R964" s="2171"/>
      <c r="S964" s="2171"/>
      <c r="T964" s="2171"/>
      <c r="U964" s="2171"/>
      <c r="V964" s="2171"/>
      <c r="W964" s="2171"/>
      <c r="X964" s="2171"/>
      <c r="Y964" s="2171"/>
    </row>
    <row r="965" spans="1:25">
      <c r="A965" s="2170"/>
      <c r="B965" s="2170"/>
      <c r="C965" s="2170"/>
      <c r="D965" s="2170"/>
      <c r="E965" s="2170"/>
      <c r="R965" s="2171"/>
      <c r="S965" s="2171"/>
      <c r="T965" s="2171"/>
      <c r="U965" s="2171"/>
      <c r="V965" s="2171"/>
      <c r="W965" s="2171"/>
      <c r="X965" s="2171"/>
      <c r="Y965" s="2171"/>
    </row>
    <row r="966" spans="1:25">
      <c r="A966" s="2170"/>
      <c r="B966" s="2170"/>
      <c r="C966" s="2170"/>
      <c r="D966" s="2170"/>
      <c r="E966" s="2170"/>
      <c r="R966" s="2171"/>
      <c r="S966" s="2171"/>
      <c r="T966" s="2171"/>
      <c r="U966" s="2171"/>
      <c r="V966" s="2171"/>
      <c r="W966" s="2171"/>
      <c r="X966" s="2171"/>
      <c r="Y966" s="2171"/>
    </row>
    <row r="967" spans="1:25">
      <c r="A967" s="2170"/>
      <c r="B967" s="2170"/>
      <c r="C967" s="2170"/>
      <c r="D967" s="2170"/>
      <c r="E967" s="2170"/>
      <c r="R967" s="2171"/>
      <c r="S967" s="2171"/>
      <c r="T967" s="2171"/>
      <c r="U967" s="2171"/>
      <c r="V967" s="2171"/>
      <c r="W967" s="2171"/>
      <c r="X967" s="2171"/>
      <c r="Y967" s="2171"/>
    </row>
    <row r="968" spans="1:25">
      <c r="A968" s="2170"/>
      <c r="B968" s="2170"/>
      <c r="C968" s="2170"/>
      <c r="D968" s="2170"/>
      <c r="E968" s="2170"/>
      <c r="R968" s="2171"/>
      <c r="S968" s="2171"/>
      <c r="T968" s="2171"/>
      <c r="U968" s="2171"/>
      <c r="V968" s="2171"/>
      <c r="W968" s="2171"/>
      <c r="X968" s="2171"/>
      <c r="Y968" s="2171"/>
    </row>
    <row r="969" spans="1:25">
      <c r="A969" s="2170"/>
      <c r="B969" s="2170"/>
      <c r="C969" s="2170"/>
      <c r="D969" s="2170"/>
      <c r="E969" s="2170"/>
      <c r="R969" s="2171"/>
      <c r="S969" s="2171"/>
      <c r="T969" s="2171"/>
      <c r="U969" s="2171"/>
      <c r="V969" s="2171"/>
      <c r="W969" s="2171"/>
      <c r="X969" s="2171"/>
      <c r="Y969" s="2171"/>
    </row>
    <row r="970" spans="1:25">
      <c r="A970" s="2170"/>
      <c r="B970" s="2170"/>
      <c r="C970" s="2170"/>
      <c r="D970" s="2170"/>
      <c r="E970" s="2170"/>
      <c r="R970" s="2171"/>
      <c r="S970" s="2171"/>
      <c r="T970" s="2171"/>
      <c r="U970" s="2171"/>
      <c r="V970" s="2171"/>
      <c r="W970" s="2171"/>
      <c r="X970" s="2171"/>
      <c r="Y970" s="2171"/>
    </row>
    <row r="971" spans="1:25">
      <c r="A971" s="2170"/>
      <c r="B971" s="2170"/>
      <c r="C971" s="2170"/>
      <c r="D971" s="2170"/>
      <c r="E971" s="2170"/>
      <c r="R971" s="2171"/>
      <c r="S971" s="2171"/>
      <c r="T971" s="2171"/>
      <c r="U971" s="2171"/>
      <c r="V971" s="2171"/>
      <c r="W971" s="2171"/>
      <c r="X971" s="2171"/>
      <c r="Y971" s="2171"/>
    </row>
    <row r="972" spans="1:25">
      <c r="A972" s="2170"/>
      <c r="B972" s="2170"/>
      <c r="C972" s="2170"/>
      <c r="D972" s="2170"/>
      <c r="E972" s="2170"/>
      <c r="R972" s="2171"/>
      <c r="S972" s="2171"/>
      <c r="T972" s="2171"/>
      <c r="U972" s="2171"/>
      <c r="V972" s="2171"/>
      <c r="W972" s="2171"/>
      <c r="X972" s="2171"/>
      <c r="Y972" s="2171"/>
    </row>
    <row r="973" spans="1:25">
      <c r="A973" s="2170"/>
      <c r="B973" s="2170"/>
      <c r="C973" s="2170"/>
      <c r="D973" s="2170"/>
      <c r="E973" s="2170"/>
      <c r="R973" s="2171"/>
      <c r="S973" s="2171"/>
      <c r="T973" s="2171"/>
      <c r="U973" s="2171"/>
      <c r="V973" s="2171"/>
      <c r="W973" s="2171"/>
      <c r="X973" s="2171"/>
      <c r="Y973" s="2171"/>
    </row>
    <row r="974" spans="1:25">
      <c r="A974" s="2170"/>
      <c r="B974" s="2170"/>
      <c r="C974" s="2170"/>
      <c r="D974" s="2170"/>
      <c r="E974" s="2170"/>
      <c r="R974" s="2171"/>
      <c r="S974" s="2171"/>
      <c r="T974" s="2171"/>
      <c r="U974" s="2171"/>
      <c r="V974" s="2171"/>
      <c r="W974" s="2171"/>
      <c r="X974" s="2171"/>
      <c r="Y974" s="2171"/>
    </row>
    <row r="975" spans="1:25">
      <c r="A975" s="2170"/>
      <c r="B975" s="2170"/>
      <c r="C975" s="2170"/>
      <c r="D975" s="2170"/>
      <c r="E975" s="2170"/>
      <c r="R975" s="2171"/>
      <c r="S975" s="2171"/>
      <c r="T975" s="2171"/>
      <c r="U975" s="2171"/>
      <c r="V975" s="2171"/>
      <c r="W975" s="2171"/>
      <c r="X975" s="2171"/>
      <c r="Y975" s="2171"/>
    </row>
    <row r="976" spans="1:25">
      <c r="A976" s="2170"/>
      <c r="B976" s="2170"/>
      <c r="C976" s="2170"/>
      <c r="D976" s="2170"/>
      <c r="E976" s="2170"/>
      <c r="R976" s="2171"/>
      <c r="S976" s="2171"/>
      <c r="T976" s="2171"/>
      <c r="U976" s="2171"/>
      <c r="V976" s="2171"/>
      <c r="W976" s="2171"/>
      <c r="X976" s="2171"/>
      <c r="Y976" s="2171"/>
    </row>
    <row r="977" spans="1:25">
      <c r="A977" s="2170"/>
      <c r="B977" s="2170"/>
      <c r="C977" s="2170"/>
      <c r="D977" s="2170"/>
      <c r="E977" s="2170"/>
      <c r="R977" s="2171"/>
      <c r="S977" s="2171"/>
      <c r="T977" s="2171"/>
      <c r="U977" s="2171"/>
      <c r="V977" s="2171"/>
      <c r="W977" s="2171"/>
      <c r="X977" s="2171"/>
      <c r="Y977" s="2171"/>
    </row>
    <row r="978" spans="1:25">
      <c r="A978" s="2170"/>
      <c r="B978" s="2170"/>
      <c r="C978" s="2170"/>
      <c r="D978" s="2170"/>
      <c r="E978" s="2170"/>
      <c r="R978" s="2171"/>
      <c r="S978" s="2171"/>
      <c r="T978" s="2171"/>
      <c r="U978" s="2171"/>
      <c r="V978" s="2171"/>
      <c r="W978" s="2171"/>
      <c r="X978" s="2171"/>
      <c r="Y978" s="2171"/>
    </row>
    <row r="979" spans="1:25">
      <c r="A979" s="2170"/>
      <c r="B979" s="2170"/>
      <c r="C979" s="2170"/>
      <c r="D979" s="2170"/>
      <c r="E979" s="2170"/>
      <c r="R979" s="2171"/>
      <c r="S979" s="2171"/>
      <c r="T979" s="2171"/>
      <c r="U979" s="2171"/>
      <c r="V979" s="2171"/>
      <c r="W979" s="2171"/>
      <c r="X979" s="2171"/>
      <c r="Y979" s="2171"/>
    </row>
    <row r="980" spans="1:25">
      <c r="A980" s="2170"/>
      <c r="B980" s="2170"/>
      <c r="C980" s="2170"/>
      <c r="D980" s="2170"/>
      <c r="E980" s="2170"/>
      <c r="R980" s="2171"/>
      <c r="S980" s="2171"/>
      <c r="T980" s="2171"/>
      <c r="U980" s="2171"/>
      <c r="V980" s="2171"/>
      <c r="W980" s="2171"/>
      <c r="X980" s="2171"/>
      <c r="Y980" s="2171"/>
    </row>
    <row r="981" spans="1:25">
      <c r="A981" s="2170"/>
      <c r="B981" s="2170"/>
      <c r="C981" s="2170"/>
      <c r="D981" s="2170"/>
      <c r="E981" s="2170"/>
      <c r="R981" s="2171"/>
      <c r="S981" s="2171"/>
      <c r="T981" s="2171"/>
      <c r="U981" s="2171"/>
      <c r="V981" s="2171"/>
      <c r="W981" s="2171"/>
      <c r="X981" s="2171"/>
      <c r="Y981" s="2171"/>
    </row>
    <row r="982" spans="1:25">
      <c r="A982" s="2170"/>
      <c r="B982" s="2170"/>
      <c r="C982" s="2170"/>
      <c r="D982" s="2170"/>
      <c r="E982" s="2170"/>
      <c r="R982" s="2171"/>
      <c r="S982" s="2171"/>
      <c r="T982" s="2171"/>
      <c r="U982" s="2171"/>
      <c r="V982" s="2171"/>
      <c r="W982" s="2171"/>
      <c r="X982" s="2171"/>
      <c r="Y982" s="2171"/>
    </row>
    <row r="983" spans="1:25">
      <c r="A983" s="2170"/>
      <c r="B983" s="2170"/>
      <c r="C983" s="2170"/>
      <c r="D983" s="2170"/>
      <c r="E983" s="2170"/>
      <c r="R983" s="2171"/>
      <c r="S983" s="2171"/>
      <c r="T983" s="2171"/>
      <c r="U983" s="2171"/>
      <c r="V983" s="2171"/>
      <c r="W983" s="2171"/>
      <c r="X983" s="2171"/>
      <c r="Y983" s="2171"/>
    </row>
    <row r="984" spans="1:25">
      <c r="A984" s="2170"/>
      <c r="B984" s="2170"/>
      <c r="C984" s="2170"/>
      <c r="D984" s="2170"/>
      <c r="E984" s="2170"/>
      <c r="R984" s="2171"/>
      <c r="S984" s="2171"/>
      <c r="T984" s="2171"/>
      <c r="U984" s="2171"/>
      <c r="V984" s="2171"/>
      <c r="W984" s="2171"/>
      <c r="X984" s="2171"/>
      <c r="Y984" s="2171"/>
    </row>
    <row r="985" spans="1:25">
      <c r="A985" s="2170"/>
      <c r="B985" s="2170"/>
      <c r="C985" s="2170"/>
      <c r="D985" s="2170"/>
      <c r="E985" s="2170"/>
      <c r="R985" s="2171"/>
      <c r="S985" s="2171"/>
      <c r="T985" s="2171"/>
      <c r="U985" s="2171"/>
      <c r="V985" s="2171"/>
      <c r="W985" s="2171"/>
      <c r="X985" s="2171"/>
      <c r="Y985" s="2171"/>
    </row>
    <row r="986" spans="1:25">
      <c r="A986" s="2170"/>
      <c r="B986" s="2170"/>
      <c r="C986" s="2170"/>
      <c r="D986" s="2170"/>
      <c r="E986" s="2170"/>
      <c r="R986" s="2171"/>
      <c r="S986" s="2171"/>
      <c r="T986" s="2171"/>
      <c r="U986" s="2171"/>
      <c r="V986" s="2171"/>
      <c r="W986" s="2171"/>
      <c r="X986" s="2171"/>
      <c r="Y986" s="2171"/>
    </row>
    <row r="987" spans="1:25">
      <c r="A987" s="2170"/>
      <c r="B987" s="2170"/>
      <c r="C987" s="2170"/>
      <c r="D987" s="2170"/>
      <c r="E987" s="2170"/>
      <c r="R987" s="2171"/>
      <c r="S987" s="2171"/>
      <c r="T987" s="2171"/>
      <c r="U987" s="2171"/>
      <c r="V987" s="2171"/>
      <c r="W987" s="2171"/>
      <c r="X987" s="2171"/>
      <c r="Y987" s="2171"/>
    </row>
    <row r="988" spans="1:25">
      <c r="A988" s="2170"/>
      <c r="B988" s="2170"/>
      <c r="C988" s="2170"/>
      <c r="D988" s="2170"/>
      <c r="E988" s="2170"/>
      <c r="R988" s="2171"/>
      <c r="S988" s="2171"/>
      <c r="T988" s="2171"/>
      <c r="U988" s="2171"/>
      <c r="V988" s="2171"/>
      <c r="W988" s="2171"/>
      <c r="X988" s="2171"/>
      <c r="Y988" s="2171"/>
    </row>
    <row r="989" spans="1:25">
      <c r="A989" s="2170"/>
      <c r="B989" s="2170"/>
      <c r="C989" s="2170"/>
      <c r="D989" s="2170"/>
      <c r="E989" s="2170"/>
      <c r="R989" s="2171"/>
      <c r="S989" s="2171"/>
      <c r="T989" s="2171"/>
      <c r="U989" s="2171"/>
      <c r="V989" s="2171"/>
      <c r="W989" s="2171"/>
      <c r="X989" s="2171"/>
      <c r="Y989" s="2171"/>
    </row>
    <row r="990" spans="1:25">
      <c r="A990" s="2170"/>
      <c r="B990" s="2170"/>
      <c r="C990" s="2170"/>
      <c r="D990" s="2170"/>
      <c r="E990" s="2170"/>
      <c r="R990" s="2171"/>
      <c r="S990" s="2171"/>
      <c r="T990" s="2171"/>
      <c r="U990" s="2171"/>
      <c r="V990" s="2171"/>
      <c r="W990" s="2171"/>
      <c r="X990" s="2171"/>
      <c r="Y990" s="2171"/>
    </row>
    <row r="991" spans="1:25">
      <c r="A991" s="2170"/>
      <c r="B991" s="2170"/>
      <c r="C991" s="2170"/>
      <c r="D991" s="2170"/>
      <c r="E991" s="2170"/>
      <c r="R991" s="2171"/>
      <c r="S991" s="2171"/>
      <c r="T991" s="2171"/>
      <c r="U991" s="2171"/>
      <c r="V991" s="2171"/>
      <c r="W991" s="2171"/>
      <c r="X991" s="2171"/>
      <c r="Y991" s="2171"/>
    </row>
    <row r="992" spans="1:25">
      <c r="A992" s="2170"/>
      <c r="B992" s="2170"/>
      <c r="C992" s="2170"/>
      <c r="D992" s="2170"/>
      <c r="E992" s="2170"/>
      <c r="R992" s="2171"/>
      <c r="S992" s="2171"/>
      <c r="T992" s="2171"/>
      <c r="U992" s="2171"/>
      <c r="V992" s="2171"/>
      <c r="W992" s="2171"/>
      <c r="X992" s="2171"/>
      <c r="Y992" s="2171"/>
    </row>
    <row r="993" spans="1:25">
      <c r="A993" s="2170"/>
      <c r="B993" s="2170"/>
      <c r="C993" s="2170"/>
      <c r="D993" s="2170"/>
      <c r="E993" s="2170"/>
      <c r="R993" s="2171"/>
      <c r="S993" s="2171"/>
      <c r="T993" s="2171"/>
      <c r="U993" s="2171"/>
      <c r="V993" s="2171"/>
      <c r="W993" s="2171"/>
      <c r="X993" s="2171"/>
      <c r="Y993" s="2171"/>
    </row>
    <row r="994" spans="1:25">
      <c r="A994" s="2170"/>
      <c r="B994" s="2170"/>
      <c r="C994" s="2170"/>
      <c r="D994" s="2170"/>
      <c r="E994" s="2170"/>
      <c r="R994" s="2171"/>
      <c r="S994" s="2171"/>
      <c r="T994" s="2171"/>
      <c r="U994" s="2171"/>
      <c r="V994" s="2171"/>
      <c r="W994" s="2171"/>
      <c r="X994" s="2171"/>
      <c r="Y994" s="2171"/>
    </row>
    <row r="995" spans="1:25">
      <c r="A995" s="2170"/>
      <c r="B995" s="2170"/>
      <c r="C995" s="2170"/>
      <c r="D995" s="2170"/>
      <c r="E995" s="2170"/>
      <c r="R995" s="2171"/>
      <c r="S995" s="2171"/>
      <c r="T995" s="2171"/>
      <c r="U995" s="2171"/>
      <c r="V995" s="2171"/>
      <c r="W995" s="2171"/>
      <c r="X995" s="2171"/>
      <c r="Y995" s="2171"/>
    </row>
    <row r="996" spans="1:25">
      <c r="A996" s="2170"/>
      <c r="B996" s="2170"/>
      <c r="C996" s="2170"/>
      <c r="D996" s="2170"/>
      <c r="E996" s="2170"/>
      <c r="R996" s="2171"/>
      <c r="S996" s="2171"/>
      <c r="T996" s="2171"/>
      <c r="U996" s="2171"/>
      <c r="V996" s="2171"/>
      <c r="W996" s="2171"/>
      <c r="X996" s="2171"/>
      <c r="Y996" s="2171"/>
    </row>
    <row r="997" spans="1:25">
      <c r="A997" s="2170"/>
      <c r="B997" s="2170"/>
      <c r="C997" s="2170"/>
      <c r="D997" s="2170"/>
      <c r="E997" s="2170"/>
      <c r="R997" s="2171"/>
      <c r="S997" s="2171"/>
      <c r="T997" s="2171"/>
      <c r="U997" s="2171"/>
      <c r="V997" s="2171"/>
      <c r="W997" s="2171"/>
      <c r="X997" s="2171"/>
      <c r="Y997" s="2171"/>
    </row>
    <row r="998" spans="1:25">
      <c r="A998" s="2170"/>
      <c r="B998" s="2170"/>
      <c r="C998" s="2170"/>
      <c r="D998" s="2170"/>
      <c r="E998" s="2170"/>
      <c r="R998" s="2171"/>
      <c r="S998" s="2171"/>
      <c r="T998" s="2171"/>
      <c r="U998" s="2171"/>
      <c r="V998" s="2171"/>
      <c r="W998" s="2171"/>
      <c r="X998" s="2171"/>
      <c r="Y998" s="2171"/>
    </row>
    <row r="999" spans="1:25">
      <c r="A999" s="2170"/>
      <c r="B999" s="2170"/>
      <c r="C999" s="2170"/>
      <c r="D999" s="2170"/>
      <c r="E999" s="2170"/>
      <c r="R999" s="2171"/>
      <c r="S999" s="2171"/>
      <c r="T999" s="2171"/>
      <c r="U999" s="2171"/>
      <c r="V999" s="2171"/>
      <c r="W999" s="2171"/>
      <c r="X999" s="2171"/>
      <c r="Y999" s="2171"/>
    </row>
    <row r="1000" spans="1:25">
      <c r="A1000" s="2170"/>
      <c r="B1000" s="2170"/>
      <c r="C1000" s="2170"/>
      <c r="D1000" s="2170"/>
      <c r="E1000" s="2170"/>
      <c r="R1000" s="2171"/>
      <c r="S1000" s="2171"/>
      <c r="T1000" s="2171"/>
      <c r="U1000" s="2171"/>
      <c r="V1000" s="2171"/>
      <c r="W1000" s="2171"/>
      <c r="X1000" s="2171"/>
      <c r="Y1000" s="2171"/>
    </row>
    <row r="1001" spans="1:25">
      <c r="A1001" s="2170"/>
      <c r="B1001" s="2170"/>
      <c r="C1001" s="2170"/>
      <c r="D1001" s="2170"/>
      <c r="E1001" s="2170"/>
      <c r="R1001" s="2171"/>
      <c r="S1001" s="2171"/>
      <c r="T1001" s="2171"/>
      <c r="U1001" s="2171"/>
      <c r="V1001" s="2171"/>
      <c r="W1001" s="2171"/>
      <c r="X1001" s="2171"/>
      <c r="Y1001" s="2171"/>
    </row>
    <row r="1002" spans="1:25">
      <c r="A1002" s="2170"/>
      <c r="B1002" s="2170"/>
      <c r="C1002" s="2170"/>
      <c r="D1002" s="2170"/>
      <c r="E1002" s="2170"/>
      <c r="R1002" s="2171"/>
      <c r="S1002" s="2171"/>
      <c r="T1002" s="2171"/>
      <c r="U1002" s="2171"/>
      <c r="V1002" s="2171"/>
      <c r="W1002" s="2171"/>
      <c r="X1002" s="2171"/>
      <c r="Y1002" s="2171"/>
    </row>
    <row r="1003" spans="1:25">
      <c r="A1003" s="2170"/>
      <c r="B1003" s="2170"/>
      <c r="C1003" s="2170"/>
      <c r="D1003" s="2170"/>
      <c r="E1003" s="2170"/>
      <c r="R1003" s="2171"/>
      <c r="S1003" s="2171"/>
      <c r="T1003" s="2171"/>
      <c r="U1003" s="2171"/>
      <c r="V1003" s="2171"/>
      <c r="W1003" s="2171"/>
      <c r="X1003" s="2171"/>
      <c r="Y1003" s="2171"/>
    </row>
    <row r="1004" spans="1:25">
      <c r="A1004" s="2170"/>
      <c r="B1004" s="2170"/>
      <c r="C1004" s="2170"/>
      <c r="D1004" s="2170"/>
      <c r="E1004" s="2170"/>
      <c r="R1004" s="2171"/>
      <c r="S1004" s="2171"/>
      <c r="T1004" s="2171"/>
      <c r="U1004" s="2171"/>
      <c r="V1004" s="2171"/>
      <c r="W1004" s="2171"/>
      <c r="X1004" s="2171"/>
      <c r="Y1004" s="2171"/>
    </row>
    <row r="1005" spans="1:25">
      <c r="A1005" s="2170"/>
      <c r="B1005" s="2170"/>
      <c r="C1005" s="2170"/>
      <c r="D1005" s="2170"/>
      <c r="E1005" s="2170"/>
      <c r="R1005" s="2171"/>
      <c r="S1005" s="2171"/>
      <c r="T1005" s="2171"/>
      <c r="U1005" s="2171"/>
      <c r="V1005" s="2171"/>
      <c r="W1005" s="2171"/>
      <c r="X1005" s="2171"/>
      <c r="Y1005" s="2171"/>
    </row>
    <row r="1006" spans="1:25">
      <c r="A1006" s="2170"/>
      <c r="B1006" s="2170"/>
      <c r="C1006" s="2170"/>
      <c r="D1006" s="2170"/>
      <c r="E1006" s="2170"/>
      <c r="R1006" s="2171"/>
      <c r="S1006" s="2171"/>
      <c r="T1006" s="2171"/>
      <c r="U1006" s="2171"/>
      <c r="V1006" s="2171"/>
      <c r="W1006" s="2171"/>
      <c r="X1006" s="2171"/>
      <c r="Y1006" s="2171"/>
    </row>
    <row r="1007" spans="1:25">
      <c r="A1007" s="2170"/>
      <c r="B1007" s="2170"/>
      <c r="C1007" s="2170"/>
      <c r="D1007" s="2170"/>
      <c r="E1007" s="2170"/>
      <c r="R1007" s="2171"/>
      <c r="S1007" s="2171"/>
      <c r="T1007" s="2171"/>
      <c r="U1007" s="2171"/>
      <c r="V1007" s="2171"/>
      <c r="W1007" s="2171"/>
      <c r="X1007" s="2171"/>
      <c r="Y1007" s="2171"/>
    </row>
    <row r="1008" spans="1:25">
      <c r="A1008" s="2170"/>
      <c r="B1008" s="2170"/>
      <c r="C1008" s="2170"/>
      <c r="D1008" s="2170"/>
      <c r="E1008" s="2170"/>
      <c r="R1008" s="2171"/>
      <c r="S1008" s="2171"/>
      <c r="T1008" s="2171"/>
      <c r="U1008" s="2171"/>
      <c r="V1008" s="2171"/>
      <c r="W1008" s="2171"/>
      <c r="X1008" s="2171"/>
      <c r="Y1008" s="2171"/>
    </row>
    <row r="1009" spans="1:25">
      <c r="A1009" s="2170"/>
      <c r="B1009" s="2170"/>
      <c r="C1009" s="2170"/>
      <c r="D1009" s="2170"/>
      <c r="E1009" s="2170"/>
      <c r="R1009" s="2171"/>
      <c r="S1009" s="2171"/>
      <c r="T1009" s="2171"/>
      <c r="U1009" s="2171"/>
      <c r="V1009" s="2171"/>
      <c r="W1009" s="2171"/>
      <c r="X1009" s="2171"/>
      <c r="Y1009" s="2171"/>
    </row>
    <row r="1010" spans="1:25">
      <c r="A1010" s="2170"/>
      <c r="B1010" s="2170"/>
      <c r="C1010" s="2170"/>
      <c r="D1010" s="2170"/>
      <c r="E1010" s="2170"/>
      <c r="R1010" s="2171"/>
      <c r="S1010" s="2171"/>
      <c r="T1010" s="2171"/>
      <c r="U1010" s="2171"/>
      <c r="V1010" s="2171"/>
      <c r="W1010" s="2171"/>
      <c r="X1010" s="2171"/>
      <c r="Y1010" s="2171"/>
    </row>
    <row r="1011" spans="1:25">
      <c r="A1011" s="2170"/>
      <c r="B1011" s="2170"/>
      <c r="C1011" s="2170"/>
      <c r="D1011" s="2170"/>
      <c r="E1011" s="2170"/>
      <c r="R1011" s="2171"/>
      <c r="S1011" s="2171"/>
      <c r="T1011" s="2171"/>
      <c r="U1011" s="2171"/>
      <c r="V1011" s="2171"/>
      <c r="W1011" s="2171"/>
      <c r="X1011" s="2171"/>
      <c r="Y1011" s="2171"/>
    </row>
    <row r="1012" spans="1:25">
      <c r="A1012" s="2170"/>
      <c r="B1012" s="2170"/>
      <c r="C1012" s="2170"/>
      <c r="D1012" s="2170"/>
      <c r="E1012" s="2170"/>
      <c r="R1012" s="2171"/>
      <c r="S1012" s="2171"/>
      <c r="T1012" s="2171"/>
      <c r="U1012" s="2171"/>
      <c r="V1012" s="2171"/>
      <c r="W1012" s="2171"/>
      <c r="X1012" s="2171"/>
      <c r="Y1012" s="2171"/>
    </row>
    <row r="1013" spans="1:25">
      <c r="A1013" s="2170"/>
      <c r="B1013" s="2170"/>
      <c r="C1013" s="2170"/>
      <c r="D1013" s="2170"/>
      <c r="E1013" s="2170"/>
      <c r="R1013" s="2171"/>
      <c r="S1013" s="2171"/>
      <c r="T1013" s="2171"/>
      <c r="U1013" s="2171"/>
      <c r="V1013" s="2171"/>
      <c r="W1013" s="2171"/>
      <c r="X1013" s="2171"/>
      <c r="Y1013" s="2171"/>
    </row>
    <row r="1014" spans="1:25">
      <c r="A1014" s="2170"/>
      <c r="B1014" s="2170"/>
      <c r="C1014" s="2170"/>
      <c r="D1014" s="2170"/>
      <c r="E1014" s="2170"/>
      <c r="R1014" s="2171"/>
      <c r="S1014" s="2171"/>
      <c r="T1014" s="2171"/>
      <c r="U1014" s="2171"/>
      <c r="V1014" s="2171"/>
      <c r="W1014" s="2171"/>
      <c r="X1014" s="2171"/>
      <c r="Y1014" s="2171"/>
    </row>
    <row r="1015" spans="1:25">
      <c r="A1015" s="2170"/>
      <c r="B1015" s="2170"/>
      <c r="C1015" s="2170"/>
      <c r="D1015" s="2170"/>
      <c r="E1015" s="2170"/>
      <c r="R1015" s="2171"/>
      <c r="S1015" s="2171"/>
      <c r="T1015" s="2171"/>
      <c r="U1015" s="2171"/>
      <c r="V1015" s="2171"/>
      <c r="W1015" s="2171"/>
      <c r="X1015" s="2171"/>
      <c r="Y1015" s="2171"/>
    </row>
    <row r="1016" spans="1:25">
      <c r="A1016" s="2170"/>
      <c r="B1016" s="2170"/>
      <c r="C1016" s="2170"/>
      <c r="D1016" s="2170"/>
      <c r="E1016" s="2170"/>
      <c r="R1016" s="2171"/>
      <c r="S1016" s="2171"/>
      <c r="T1016" s="2171"/>
      <c r="U1016" s="2171"/>
      <c r="V1016" s="2171"/>
      <c r="W1016" s="2171"/>
      <c r="X1016" s="2171"/>
      <c r="Y1016" s="2171"/>
    </row>
    <row r="1017" spans="1:25">
      <c r="A1017" s="2170"/>
      <c r="B1017" s="2170"/>
      <c r="C1017" s="2170"/>
      <c r="D1017" s="2170"/>
      <c r="E1017" s="2170"/>
      <c r="R1017" s="2171"/>
      <c r="S1017" s="2171"/>
      <c r="T1017" s="2171"/>
      <c r="U1017" s="2171"/>
      <c r="V1017" s="2171"/>
      <c r="W1017" s="2171"/>
      <c r="X1017" s="2171"/>
      <c r="Y1017" s="2171"/>
    </row>
    <row r="1018" spans="1:25">
      <c r="A1018" s="2170"/>
      <c r="B1018" s="2170"/>
      <c r="C1018" s="2170"/>
      <c r="D1018" s="2170"/>
      <c r="E1018" s="2170"/>
      <c r="R1018" s="2171"/>
      <c r="S1018" s="2171"/>
      <c r="T1018" s="2171"/>
      <c r="U1018" s="2171"/>
      <c r="V1018" s="2171"/>
      <c r="W1018" s="2171"/>
      <c r="X1018" s="2171"/>
      <c r="Y1018" s="2171"/>
    </row>
    <row r="1019" spans="1:25">
      <c r="A1019" s="2170"/>
      <c r="B1019" s="2170"/>
      <c r="C1019" s="2170"/>
      <c r="D1019" s="2170"/>
      <c r="E1019" s="2170"/>
      <c r="R1019" s="2171"/>
      <c r="S1019" s="2171"/>
      <c r="T1019" s="2171"/>
      <c r="U1019" s="2171"/>
      <c r="V1019" s="2171"/>
      <c r="W1019" s="2171"/>
      <c r="X1019" s="2171"/>
      <c r="Y1019" s="2171"/>
    </row>
    <row r="1020" spans="1:25">
      <c r="A1020" s="2170"/>
      <c r="B1020" s="2170"/>
      <c r="C1020" s="2170"/>
      <c r="D1020" s="2170"/>
      <c r="E1020" s="2170"/>
      <c r="R1020" s="2171"/>
      <c r="S1020" s="2171"/>
      <c r="T1020" s="2171"/>
      <c r="U1020" s="2171"/>
      <c r="V1020" s="2171"/>
      <c r="W1020" s="2171"/>
      <c r="X1020" s="2171"/>
      <c r="Y1020" s="2171"/>
    </row>
    <row r="1021" spans="1:25">
      <c r="A1021" s="2170"/>
      <c r="B1021" s="2170"/>
      <c r="C1021" s="2170"/>
      <c r="D1021" s="2170"/>
      <c r="E1021" s="2170"/>
      <c r="R1021" s="2171"/>
      <c r="S1021" s="2171"/>
      <c r="T1021" s="2171"/>
      <c r="U1021" s="2171"/>
      <c r="V1021" s="2171"/>
      <c r="W1021" s="2171"/>
      <c r="X1021" s="2171"/>
      <c r="Y1021" s="2171"/>
    </row>
    <row r="1022" spans="1:25">
      <c r="A1022" s="2170"/>
      <c r="B1022" s="2170"/>
      <c r="C1022" s="2170"/>
      <c r="D1022" s="2170"/>
      <c r="E1022" s="2170"/>
      <c r="R1022" s="2171"/>
      <c r="S1022" s="2171"/>
      <c r="T1022" s="2171"/>
      <c r="U1022" s="2171"/>
      <c r="V1022" s="2171"/>
      <c r="W1022" s="2171"/>
      <c r="X1022" s="2171"/>
      <c r="Y1022" s="2171"/>
    </row>
    <row r="1023" spans="1:25">
      <c r="A1023" s="2170"/>
      <c r="B1023" s="2170"/>
      <c r="C1023" s="2170"/>
      <c r="D1023" s="2170"/>
      <c r="E1023" s="2170"/>
      <c r="R1023" s="2171"/>
      <c r="S1023" s="2171"/>
      <c r="T1023" s="2171"/>
      <c r="U1023" s="2171"/>
      <c r="V1023" s="2171"/>
      <c r="W1023" s="2171"/>
      <c r="X1023" s="2171"/>
      <c r="Y1023" s="2171"/>
    </row>
    <row r="1024" spans="1:25">
      <c r="A1024" s="2170"/>
      <c r="B1024" s="2170"/>
      <c r="C1024" s="2170"/>
      <c r="D1024" s="2170"/>
      <c r="E1024" s="2170"/>
      <c r="R1024" s="2171"/>
      <c r="S1024" s="2171"/>
      <c r="T1024" s="2171"/>
      <c r="U1024" s="2171"/>
      <c r="V1024" s="2171"/>
      <c r="W1024" s="2171"/>
      <c r="X1024" s="2171"/>
      <c r="Y1024" s="2171"/>
    </row>
    <row r="1025" spans="1:25">
      <c r="A1025" s="2170"/>
      <c r="B1025" s="2170"/>
      <c r="C1025" s="2170"/>
      <c r="D1025" s="2170"/>
      <c r="E1025" s="2170"/>
      <c r="R1025" s="2171"/>
      <c r="S1025" s="2171"/>
      <c r="T1025" s="2171"/>
      <c r="U1025" s="2171"/>
      <c r="V1025" s="2171"/>
      <c r="W1025" s="2171"/>
      <c r="X1025" s="2171"/>
      <c r="Y1025" s="2171"/>
    </row>
    <row r="1026" spans="1:25">
      <c r="A1026" s="2170"/>
      <c r="B1026" s="2170"/>
      <c r="C1026" s="2170"/>
      <c r="D1026" s="2170"/>
      <c r="E1026" s="2170"/>
      <c r="R1026" s="2171"/>
      <c r="S1026" s="2171"/>
      <c r="T1026" s="2171"/>
      <c r="U1026" s="2171"/>
      <c r="V1026" s="2171"/>
      <c r="W1026" s="2171"/>
      <c r="X1026" s="2171"/>
      <c r="Y1026" s="2171"/>
    </row>
    <row r="1027" spans="1:25">
      <c r="A1027" s="2170"/>
      <c r="B1027" s="2170"/>
      <c r="C1027" s="2170"/>
      <c r="D1027" s="2170"/>
      <c r="E1027" s="2170"/>
      <c r="R1027" s="2171"/>
      <c r="S1027" s="2171"/>
      <c r="T1027" s="2171"/>
      <c r="U1027" s="2171"/>
      <c r="V1027" s="2171"/>
      <c r="W1027" s="2171"/>
      <c r="X1027" s="2171"/>
      <c r="Y1027" s="2171"/>
    </row>
    <row r="1028" spans="1:25">
      <c r="A1028" s="2170"/>
      <c r="B1028" s="2170"/>
      <c r="C1028" s="2170"/>
      <c r="D1028" s="2170"/>
      <c r="E1028" s="2170"/>
      <c r="R1028" s="2171"/>
      <c r="S1028" s="2171"/>
      <c r="T1028" s="2171"/>
      <c r="U1028" s="2171"/>
      <c r="V1028" s="2171"/>
      <c r="W1028" s="2171"/>
      <c r="X1028" s="2171"/>
      <c r="Y1028" s="2171"/>
    </row>
    <row r="1029" spans="1:25">
      <c r="A1029" s="2170"/>
      <c r="B1029" s="2170"/>
      <c r="C1029" s="2170"/>
      <c r="D1029" s="2170"/>
      <c r="E1029" s="2170"/>
      <c r="R1029" s="2171"/>
      <c r="S1029" s="2171"/>
      <c r="T1029" s="2171"/>
      <c r="U1029" s="2171"/>
      <c r="V1029" s="2171"/>
      <c r="W1029" s="2171"/>
      <c r="X1029" s="2171"/>
      <c r="Y1029" s="2171"/>
    </row>
    <row r="1030" spans="1:25">
      <c r="A1030" s="2170"/>
      <c r="B1030" s="2170"/>
      <c r="C1030" s="2170"/>
      <c r="D1030" s="2170"/>
      <c r="E1030" s="2170"/>
      <c r="R1030" s="2171"/>
      <c r="S1030" s="2171"/>
      <c r="T1030" s="2171"/>
      <c r="U1030" s="2171"/>
      <c r="V1030" s="2171"/>
      <c r="W1030" s="2171"/>
      <c r="X1030" s="2171"/>
      <c r="Y1030" s="2171"/>
    </row>
    <row r="1031" spans="1:25">
      <c r="A1031" s="2170"/>
      <c r="B1031" s="2170"/>
      <c r="C1031" s="2170"/>
      <c r="D1031" s="2170"/>
      <c r="E1031" s="2170"/>
      <c r="R1031" s="2171"/>
      <c r="S1031" s="2171"/>
      <c r="T1031" s="2171"/>
      <c r="U1031" s="2171"/>
      <c r="V1031" s="2171"/>
      <c r="W1031" s="2171"/>
      <c r="X1031" s="2171"/>
      <c r="Y1031" s="2171"/>
    </row>
    <row r="1032" spans="1:25">
      <c r="A1032" s="2170"/>
      <c r="B1032" s="2170"/>
      <c r="C1032" s="2170"/>
      <c r="D1032" s="2170"/>
      <c r="E1032" s="2170"/>
      <c r="R1032" s="2171"/>
      <c r="S1032" s="2171"/>
      <c r="T1032" s="2171"/>
      <c r="U1032" s="2171"/>
      <c r="V1032" s="2171"/>
      <c r="W1032" s="2171"/>
      <c r="X1032" s="2171"/>
      <c r="Y1032" s="2171"/>
    </row>
    <row r="1033" spans="1:25">
      <c r="A1033" s="2170"/>
      <c r="B1033" s="2170"/>
      <c r="C1033" s="2170"/>
      <c r="D1033" s="2170"/>
      <c r="E1033" s="2170"/>
      <c r="R1033" s="2171"/>
      <c r="S1033" s="2171"/>
      <c r="T1033" s="2171"/>
      <c r="U1033" s="2171"/>
      <c r="V1033" s="2171"/>
      <c r="W1033" s="2171"/>
      <c r="X1033" s="2171"/>
      <c r="Y1033" s="2171"/>
    </row>
    <row r="1034" spans="1:25">
      <c r="A1034" s="2170"/>
      <c r="B1034" s="2170"/>
      <c r="C1034" s="2170"/>
      <c r="D1034" s="2170"/>
      <c r="E1034" s="2170"/>
      <c r="R1034" s="2171"/>
      <c r="S1034" s="2171"/>
      <c r="T1034" s="2171"/>
      <c r="U1034" s="2171"/>
      <c r="V1034" s="2171"/>
      <c r="W1034" s="2171"/>
      <c r="X1034" s="2171"/>
      <c r="Y1034" s="2171"/>
    </row>
    <row r="1035" spans="1:25">
      <c r="A1035" s="2170"/>
      <c r="B1035" s="2170"/>
      <c r="C1035" s="2170"/>
      <c r="D1035" s="2170"/>
      <c r="E1035" s="2170"/>
      <c r="R1035" s="2171"/>
      <c r="S1035" s="2171"/>
      <c r="T1035" s="2171"/>
      <c r="U1035" s="2171"/>
      <c r="V1035" s="2171"/>
      <c r="W1035" s="2171"/>
      <c r="X1035" s="2171"/>
      <c r="Y1035" s="2171"/>
    </row>
    <row r="1036" spans="1:25">
      <c r="A1036" s="2170"/>
      <c r="B1036" s="2170"/>
      <c r="C1036" s="2170"/>
      <c r="D1036" s="2170"/>
      <c r="E1036" s="2170"/>
      <c r="R1036" s="2171"/>
      <c r="S1036" s="2171"/>
      <c r="T1036" s="2171"/>
      <c r="U1036" s="2171"/>
      <c r="V1036" s="2171"/>
      <c r="W1036" s="2171"/>
      <c r="X1036" s="2171"/>
      <c r="Y1036" s="2171"/>
    </row>
    <row r="1037" spans="1:25">
      <c r="A1037" s="2170"/>
      <c r="B1037" s="2170"/>
      <c r="C1037" s="2170"/>
      <c r="D1037" s="2170"/>
      <c r="E1037" s="2170"/>
      <c r="R1037" s="2171"/>
      <c r="S1037" s="2171"/>
      <c r="T1037" s="2171"/>
      <c r="U1037" s="2171"/>
      <c r="V1037" s="2171"/>
      <c r="W1037" s="2171"/>
      <c r="X1037" s="2171"/>
      <c r="Y1037" s="2171"/>
    </row>
    <row r="1038" spans="1:25">
      <c r="A1038" s="2170"/>
      <c r="B1038" s="2170"/>
      <c r="C1038" s="2170"/>
      <c r="D1038" s="2170"/>
      <c r="E1038" s="2170"/>
      <c r="R1038" s="2171"/>
      <c r="S1038" s="2171"/>
      <c r="T1038" s="2171"/>
      <c r="U1038" s="2171"/>
      <c r="V1038" s="2171"/>
      <c r="W1038" s="2171"/>
      <c r="X1038" s="2171"/>
      <c r="Y1038" s="2171"/>
    </row>
    <row r="1039" spans="1:25">
      <c r="A1039" s="2170"/>
      <c r="B1039" s="2170"/>
      <c r="C1039" s="2170"/>
      <c r="D1039" s="2170"/>
      <c r="E1039" s="2170"/>
      <c r="R1039" s="2171"/>
      <c r="S1039" s="2171"/>
      <c r="T1039" s="2171"/>
      <c r="U1039" s="2171"/>
      <c r="V1039" s="2171"/>
      <c r="W1039" s="2171"/>
      <c r="X1039" s="2171"/>
      <c r="Y1039" s="2171"/>
    </row>
    <row r="1040" spans="1:25">
      <c r="A1040" s="2170"/>
      <c r="B1040" s="2170"/>
      <c r="C1040" s="2170"/>
      <c r="D1040" s="2170"/>
      <c r="E1040" s="2170"/>
      <c r="R1040" s="2171"/>
      <c r="S1040" s="2171"/>
      <c r="T1040" s="2171"/>
      <c r="U1040" s="2171"/>
      <c r="V1040" s="2171"/>
      <c r="W1040" s="2171"/>
      <c r="X1040" s="2171"/>
      <c r="Y1040" s="2171"/>
    </row>
    <row r="1041" spans="1:25">
      <c r="A1041" s="2170"/>
      <c r="B1041" s="2170"/>
      <c r="C1041" s="2170"/>
      <c r="D1041" s="2170"/>
      <c r="E1041" s="2170"/>
      <c r="R1041" s="2171"/>
      <c r="S1041" s="2171"/>
      <c r="T1041" s="2171"/>
      <c r="U1041" s="2171"/>
      <c r="V1041" s="2171"/>
      <c r="W1041" s="2171"/>
      <c r="X1041" s="2171"/>
      <c r="Y1041" s="2171"/>
    </row>
    <row r="1042" spans="1:25">
      <c r="A1042" s="2170"/>
      <c r="B1042" s="2170"/>
      <c r="C1042" s="2170"/>
      <c r="D1042" s="2170"/>
      <c r="E1042" s="2170"/>
      <c r="R1042" s="2171"/>
      <c r="S1042" s="2171"/>
      <c r="T1042" s="2171"/>
      <c r="U1042" s="2171"/>
      <c r="V1042" s="2171"/>
      <c r="W1042" s="2171"/>
      <c r="X1042" s="2171"/>
      <c r="Y1042" s="2171"/>
    </row>
    <row r="1043" spans="1:25">
      <c r="A1043" s="2170"/>
      <c r="B1043" s="2170"/>
      <c r="C1043" s="2170"/>
      <c r="D1043" s="2170"/>
      <c r="E1043" s="2170"/>
      <c r="R1043" s="2171"/>
      <c r="S1043" s="2171"/>
      <c r="T1043" s="2171"/>
      <c r="U1043" s="2171"/>
      <c r="V1043" s="2171"/>
      <c r="W1043" s="2171"/>
      <c r="X1043" s="2171"/>
      <c r="Y1043" s="2171"/>
    </row>
    <row r="1044" spans="1:25">
      <c r="A1044" s="2170"/>
      <c r="B1044" s="2170"/>
      <c r="C1044" s="2170"/>
      <c r="D1044" s="2170"/>
      <c r="E1044" s="2170"/>
      <c r="R1044" s="2171"/>
      <c r="S1044" s="2171"/>
      <c r="T1044" s="2171"/>
      <c r="U1044" s="2171"/>
      <c r="V1044" s="2171"/>
      <c r="W1044" s="2171"/>
      <c r="X1044" s="2171"/>
      <c r="Y1044" s="2171"/>
    </row>
    <row r="1045" spans="1:25">
      <c r="A1045" s="2170"/>
      <c r="B1045" s="2170"/>
      <c r="C1045" s="2170"/>
      <c r="D1045" s="2170"/>
      <c r="E1045" s="2170"/>
      <c r="R1045" s="2171"/>
      <c r="S1045" s="2171"/>
      <c r="T1045" s="2171"/>
      <c r="U1045" s="2171"/>
      <c r="V1045" s="2171"/>
      <c r="W1045" s="2171"/>
      <c r="X1045" s="2171"/>
      <c r="Y1045" s="2171"/>
    </row>
    <row r="1046" spans="1:25">
      <c r="A1046" s="2170"/>
      <c r="B1046" s="2170"/>
      <c r="C1046" s="2170"/>
      <c r="D1046" s="2170"/>
      <c r="E1046" s="2170"/>
      <c r="R1046" s="2171"/>
      <c r="S1046" s="2171"/>
      <c r="T1046" s="2171"/>
      <c r="U1046" s="2171"/>
      <c r="V1046" s="2171"/>
      <c r="W1046" s="2171"/>
      <c r="X1046" s="2171"/>
      <c r="Y1046" s="2171"/>
    </row>
    <row r="1047" spans="1:25">
      <c r="A1047" s="2170"/>
      <c r="B1047" s="2170"/>
      <c r="C1047" s="2170"/>
      <c r="D1047" s="2170"/>
      <c r="E1047" s="2170"/>
      <c r="R1047" s="2171"/>
      <c r="S1047" s="2171"/>
      <c r="T1047" s="2171"/>
      <c r="U1047" s="2171"/>
      <c r="V1047" s="2171"/>
      <c r="W1047" s="2171"/>
      <c r="X1047" s="2171"/>
      <c r="Y1047" s="2171"/>
    </row>
    <row r="1048" spans="1:25">
      <c r="A1048" s="2170"/>
      <c r="B1048" s="2170"/>
      <c r="C1048" s="2170"/>
      <c r="D1048" s="2170"/>
      <c r="E1048" s="2170"/>
      <c r="R1048" s="2171"/>
      <c r="S1048" s="2171"/>
      <c r="T1048" s="2171"/>
      <c r="U1048" s="2171"/>
      <c r="V1048" s="2171"/>
      <c r="W1048" s="2171"/>
      <c r="X1048" s="2171"/>
      <c r="Y1048" s="2171"/>
    </row>
    <row r="1049" spans="1:25">
      <c r="A1049" s="2170"/>
      <c r="B1049" s="2170"/>
      <c r="C1049" s="2170"/>
      <c r="D1049" s="2170"/>
      <c r="E1049" s="2170"/>
      <c r="R1049" s="2171"/>
      <c r="S1049" s="2171"/>
      <c r="T1049" s="2171"/>
      <c r="U1049" s="2171"/>
      <c r="V1049" s="2171"/>
      <c r="W1049" s="2171"/>
      <c r="X1049" s="2171"/>
      <c r="Y1049" s="2171"/>
    </row>
    <row r="1050" spans="1:25">
      <c r="A1050" s="2170"/>
      <c r="B1050" s="2170"/>
      <c r="C1050" s="2170"/>
      <c r="D1050" s="2170"/>
      <c r="E1050" s="2170"/>
      <c r="R1050" s="2171"/>
      <c r="S1050" s="2171"/>
      <c r="T1050" s="2171"/>
      <c r="U1050" s="2171"/>
      <c r="V1050" s="2171"/>
      <c r="W1050" s="2171"/>
      <c r="X1050" s="2171"/>
      <c r="Y1050" s="2171"/>
    </row>
    <row r="1051" spans="1:25">
      <c r="A1051" s="2170"/>
      <c r="B1051" s="2170"/>
      <c r="C1051" s="2170"/>
      <c r="D1051" s="2170"/>
      <c r="E1051" s="2170"/>
      <c r="R1051" s="2171"/>
      <c r="S1051" s="2171"/>
      <c r="T1051" s="2171"/>
      <c r="U1051" s="2171"/>
      <c r="V1051" s="2171"/>
      <c r="W1051" s="2171"/>
      <c r="X1051" s="2171"/>
      <c r="Y1051" s="2171"/>
    </row>
    <row r="1052" spans="1:25">
      <c r="A1052" s="2170"/>
      <c r="B1052" s="2170"/>
      <c r="C1052" s="2170"/>
      <c r="D1052" s="2170"/>
      <c r="E1052" s="2170"/>
      <c r="R1052" s="2171"/>
      <c r="S1052" s="2171"/>
      <c r="T1052" s="2171"/>
      <c r="U1052" s="2171"/>
      <c r="V1052" s="2171"/>
      <c r="W1052" s="2171"/>
      <c r="X1052" s="2171"/>
      <c r="Y1052" s="2171"/>
    </row>
    <row r="1053" spans="1:25">
      <c r="A1053" s="2170"/>
      <c r="B1053" s="2170"/>
      <c r="C1053" s="2170"/>
      <c r="D1053" s="2170"/>
      <c r="E1053" s="2170"/>
      <c r="R1053" s="2171"/>
      <c r="S1053" s="2171"/>
      <c r="T1053" s="2171"/>
      <c r="U1053" s="2171"/>
      <c r="V1053" s="2171"/>
      <c r="W1053" s="2171"/>
      <c r="X1053" s="2171"/>
      <c r="Y1053" s="2171"/>
    </row>
    <row r="1054" spans="1:25">
      <c r="A1054" s="2170"/>
      <c r="B1054" s="2170"/>
      <c r="C1054" s="2170"/>
      <c r="D1054" s="2170"/>
      <c r="E1054" s="2170"/>
      <c r="R1054" s="2171"/>
      <c r="S1054" s="2171"/>
      <c r="T1054" s="2171"/>
      <c r="U1054" s="2171"/>
      <c r="V1054" s="2171"/>
      <c r="W1054" s="2171"/>
      <c r="X1054" s="2171"/>
      <c r="Y1054" s="2171"/>
    </row>
    <row r="1055" spans="1:25">
      <c r="A1055" s="2170"/>
      <c r="B1055" s="2170"/>
      <c r="C1055" s="2170"/>
      <c r="D1055" s="2170"/>
      <c r="E1055" s="2170"/>
      <c r="R1055" s="2171"/>
      <c r="S1055" s="2171"/>
      <c r="T1055" s="2171"/>
      <c r="U1055" s="2171"/>
      <c r="V1055" s="2171"/>
      <c r="W1055" s="2171"/>
      <c r="X1055" s="2171"/>
      <c r="Y1055" s="2171"/>
    </row>
    <row r="1056" spans="1:25">
      <c r="A1056" s="2170"/>
      <c r="B1056" s="2170"/>
      <c r="C1056" s="2170"/>
      <c r="D1056" s="2170"/>
      <c r="E1056" s="2170"/>
      <c r="R1056" s="2171"/>
      <c r="S1056" s="2171"/>
      <c r="T1056" s="2171"/>
      <c r="U1056" s="2171"/>
      <c r="V1056" s="2171"/>
      <c r="W1056" s="2171"/>
      <c r="X1056" s="2171"/>
      <c r="Y1056" s="2171"/>
    </row>
    <row r="1057" spans="1:25">
      <c r="A1057" s="2170"/>
      <c r="B1057" s="2170"/>
      <c r="C1057" s="2170"/>
      <c r="D1057" s="2170"/>
      <c r="E1057" s="2170"/>
      <c r="R1057" s="2171"/>
      <c r="S1057" s="2171"/>
      <c r="T1057" s="2171"/>
      <c r="U1057" s="2171"/>
      <c r="V1057" s="2171"/>
      <c r="W1057" s="2171"/>
      <c r="X1057" s="2171"/>
      <c r="Y1057" s="2171"/>
    </row>
    <row r="1058" spans="1:25">
      <c r="A1058" s="2170"/>
      <c r="B1058" s="2170"/>
      <c r="C1058" s="2170"/>
      <c r="D1058" s="2170"/>
      <c r="E1058" s="2170"/>
      <c r="R1058" s="2171"/>
      <c r="S1058" s="2171"/>
      <c r="T1058" s="2171"/>
      <c r="U1058" s="2171"/>
      <c r="V1058" s="2171"/>
      <c r="W1058" s="2171"/>
      <c r="X1058" s="2171"/>
      <c r="Y1058" s="2171"/>
    </row>
    <row r="1059" spans="1:25">
      <c r="A1059" s="2170"/>
      <c r="B1059" s="2170"/>
      <c r="C1059" s="2170"/>
      <c r="D1059" s="2170"/>
      <c r="E1059" s="2170"/>
      <c r="R1059" s="2171"/>
      <c r="S1059" s="2171"/>
      <c r="T1059" s="2171"/>
      <c r="U1059" s="2171"/>
      <c r="V1059" s="2171"/>
      <c r="W1059" s="2171"/>
      <c r="X1059" s="2171"/>
      <c r="Y1059" s="2171"/>
    </row>
    <row r="1060" spans="1:25">
      <c r="A1060" s="2170"/>
      <c r="B1060" s="2170"/>
      <c r="C1060" s="2170"/>
      <c r="D1060" s="2170"/>
      <c r="E1060" s="2170"/>
      <c r="R1060" s="2171"/>
      <c r="S1060" s="2171"/>
      <c r="T1060" s="2171"/>
      <c r="U1060" s="2171"/>
      <c r="V1060" s="2171"/>
      <c r="W1060" s="2171"/>
      <c r="X1060" s="2171"/>
      <c r="Y1060" s="2171"/>
    </row>
    <row r="1061" spans="1:25">
      <c r="A1061" s="2170"/>
      <c r="B1061" s="2170"/>
      <c r="C1061" s="2170"/>
      <c r="D1061" s="2170"/>
      <c r="E1061" s="2170"/>
      <c r="R1061" s="2171"/>
      <c r="S1061" s="2171"/>
      <c r="T1061" s="2171"/>
      <c r="U1061" s="2171"/>
      <c r="V1061" s="2171"/>
      <c r="W1061" s="2171"/>
      <c r="X1061" s="2171"/>
      <c r="Y1061" s="2171"/>
    </row>
    <row r="1062" spans="1:25">
      <c r="A1062" s="2170"/>
      <c r="B1062" s="2170"/>
      <c r="C1062" s="2170"/>
      <c r="D1062" s="2170"/>
      <c r="E1062" s="2170"/>
      <c r="R1062" s="2171"/>
      <c r="S1062" s="2171"/>
      <c r="T1062" s="2171"/>
      <c r="U1062" s="2171"/>
      <c r="V1062" s="2171"/>
      <c r="W1062" s="2171"/>
      <c r="X1062" s="2171"/>
      <c r="Y1062" s="2171"/>
    </row>
    <row r="1063" spans="1:25">
      <c r="A1063" s="2170"/>
      <c r="B1063" s="2170"/>
      <c r="C1063" s="2170"/>
      <c r="D1063" s="2170"/>
      <c r="E1063" s="2170"/>
      <c r="R1063" s="2171"/>
      <c r="S1063" s="2171"/>
      <c r="T1063" s="2171"/>
      <c r="U1063" s="2171"/>
      <c r="V1063" s="2171"/>
      <c r="W1063" s="2171"/>
      <c r="X1063" s="2171"/>
      <c r="Y1063" s="2171"/>
    </row>
    <row r="1064" spans="1:25">
      <c r="A1064" s="2170"/>
      <c r="B1064" s="2170"/>
      <c r="C1064" s="2170"/>
      <c r="D1064" s="2170"/>
      <c r="E1064" s="2170"/>
      <c r="R1064" s="2171"/>
      <c r="S1064" s="2171"/>
      <c r="T1064" s="2171"/>
      <c r="U1064" s="2171"/>
      <c r="V1064" s="2171"/>
      <c r="W1064" s="2171"/>
      <c r="X1064" s="2171"/>
      <c r="Y1064" s="2171"/>
    </row>
    <row r="1065" spans="1:25">
      <c r="A1065" s="2170"/>
      <c r="B1065" s="2170"/>
      <c r="C1065" s="2170"/>
      <c r="D1065" s="2170"/>
      <c r="E1065" s="2170"/>
      <c r="R1065" s="2171"/>
      <c r="S1065" s="2171"/>
      <c r="T1065" s="2171"/>
      <c r="U1065" s="2171"/>
      <c r="V1065" s="2171"/>
      <c r="W1065" s="2171"/>
      <c r="X1065" s="2171"/>
      <c r="Y1065" s="2171"/>
    </row>
    <row r="1066" spans="1:25">
      <c r="A1066" s="2170"/>
      <c r="B1066" s="2170"/>
      <c r="C1066" s="2170"/>
      <c r="D1066" s="2170"/>
      <c r="E1066" s="2170"/>
      <c r="R1066" s="2171"/>
      <c r="S1066" s="2171"/>
      <c r="T1066" s="2171"/>
      <c r="U1066" s="2171"/>
      <c r="V1066" s="2171"/>
      <c r="W1066" s="2171"/>
      <c r="X1066" s="2171"/>
      <c r="Y1066" s="2171"/>
    </row>
    <row r="1067" spans="1:25">
      <c r="A1067" s="2170"/>
      <c r="B1067" s="2170"/>
      <c r="C1067" s="2170"/>
      <c r="D1067" s="2170"/>
      <c r="E1067" s="2170"/>
      <c r="R1067" s="2171"/>
      <c r="S1067" s="2171"/>
      <c r="T1067" s="2171"/>
      <c r="U1067" s="2171"/>
      <c r="V1067" s="2171"/>
      <c r="W1067" s="2171"/>
      <c r="X1067" s="2171"/>
      <c r="Y1067" s="2171"/>
    </row>
    <row r="1068" spans="1:25">
      <c r="A1068" s="2170"/>
      <c r="B1068" s="2170"/>
      <c r="C1068" s="2170"/>
      <c r="D1068" s="2170"/>
      <c r="E1068" s="2170"/>
      <c r="R1068" s="2171"/>
      <c r="S1068" s="2171"/>
      <c r="T1068" s="2171"/>
      <c r="U1068" s="2171"/>
      <c r="V1068" s="2171"/>
      <c r="W1068" s="2171"/>
      <c r="X1068" s="2171"/>
      <c r="Y1068" s="2171"/>
    </row>
    <row r="1069" spans="1:25">
      <c r="A1069" s="2170"/>
      <c r="B1069" s="2170"/>
      <c r="C1069" s="2170"/>
      <c r="D1069" s="2170"/>
      <c r="E1069" s="2170"/>
      <c r="R1069" s="2171"/>
      <c r="S1069" s="2171"/>
      <c r="T1069" s="2171"/>
      <c r="U1069" s="2171"/>
      <c r="V1069" s="2171"/>
      <c r="W1069" s="2171"/>
      <c r="X1069" s="2171"/>
      <c r="Y1069" s="2171"/>
    </row>
    <row r="1070" spans="1:25">
      <c r="A1070" s="2170"/>
      <c r="B1070" s="2170"/>
      <c r="C1070" s="2170"/>
      <c r="D1070" s="2170"/>
      <c r="E1070" s="2170"/>
      <c r="R1070" s="2171"/>
      <c r="S1070" s="2171"/>
      <c r="T1070" s="2171"/>
      <c r="U1070" s="2171"/>
      <c r="V1070" s="2171"/>
      <c r="W1070" s="2171"/>
      <c r="X1070" s="2171"/>
      <c r="Y1070" s="2171"/>
    </row>
    <row r="1071" spans="1:25">
      <c r="A1071" s="2170"/>
      <c r="B1071" s="2170"/>
      <c r="C1071" s="2170"/>
      <c r="D1071" s="2170"/>
      <c r="E1071" s="2170"/>
      <c r="R1071" s="2171"/>
      <c r="S1071" s="2171"/>
      <c r="T1071" s="2171"/>
      <c r="U1071" s="2171"/>
      <c r="V1071" s="2171"/>
      <c r="W1071" s="2171"/>
      <c r="X1071" s="2171"/>
      <c r="Y1071" s="2171"/>
    </row>
    <row r="1072" spans="1:25">
      <c r="A1072" s="2170"/>
      <c r="B1072" s="2170"/>
      <c r="C1072" s="2170"/>
      <c r="D1072" s="2170"/>
      <c r="E1072" s="2170"/>
      <c r="R1072" s="2171"/>
      <c r="S1072" s="2171"/>
      <c r="T1072" s="2171"/>
      <c r="U1072" s="2171"/>
      <c r="V1072" s="2171"/>
      <c r="W1072" s="2171"/>
      <c r="X1072" s="2171"/>
      <c r="Y1072" s="2171"/>
    </row>
    <row r="1073" spans="1:25">
      <c r="A1073" s="2170"/>
      <c r="B1073" s="2170"/>
      <c r="C1073" s="2170"/>
      <c r="D1073" s="2170"/>
      <c r="E1073" s="2170"/>
      <c r="R1073" s="2171"/>
      <c r="S1073" s="2171"/>
      <c r="T1073" s="2171"/>
      <c r="U1073" s="2171"/>
      <c r="V1073" s="2171"/>
      <c r="W1073" s="2171"/>
      <c r="X1073" s="2171"/>
      <c r="Y1073" s="2171"/>
    </row>
    <row r="1074" spans="1:25">
      <c r="A1074" s="2170"/>
      <c r="B1074" s="2170"/>
      <c r="C1074" s="2170"/>
      <c r="D1074" s="2170"/>
      <c r="E1074" s="2170"/>
      <c r="R1074" s="2171"/>
      <c r="S1074" s="2171"/>
      <c r="T1074" s="2171"/>
      <c r="U1074" s="2171"/>
      <c r="V1074" s="2171"/>
      <c r="W1074" s="2171"/>
      <c r="X1074" s="2171"/>
      <c r="Y1074" s="2171"/>
    </row>
    <row r="1075" spans="1:25">
      <c r="A1075" s="2170"/>
      <c r="B1075" s="2170"/>
      <c r="C1075" s="2170"/>
      <c r="D1075" s="2170"/>
      <c r="E1075" s="2170"/>
      <c r="R1075" s="2171"/>
      <c r="S1075" s="2171"/>
      <c r="T1075" s="2171"/>
      <c r="U1075" s="2171"/>
      <c r="V1075" s="2171"/>
      <c r="W1075" s="2171"/>
      <c r="X1075" s="2171"/>
      <c r="Y1075" s="2171"/>
    </row>
    <row r="1076" spans="1:25">
      <c r="A1076" s="2170"/>
      <c r="B1076" s="2170"/>
      <c r="C1076" s="2170"/>
      <c r="D1076" s="2170"/>
      <c r="E1076" s="2170"/>
      <c r="R1076" s="2171"/>
      <c r="S1076" s="2171"/>
      <c r="T1076" s="2171"/>
      <c r="U1076" s="2171"/>
      <c r="V1076" s="2171"/>
      <c r="W1076" s="2171"/>
      <c r="X1076" s="2171"/>
      <c r="Y1076" s="2171"/>
    </row>
    <row r="1077" spans="1:25">
      <c r="A1077" s="2170"/>
      <c r="B1077" s="2170"/>
      <c r="C1077" s="2170"/>
      <c r="D1077" s="2170"/>
      <c r="E1077" s="2170"/>
      <c r="R1077" s="2171"/>
      <c r="S1077" s="2171"/>
      <c r="T1077" s="2171"/>
      <c r="U1077" s="2171"/>
      <c r="V1077" s="2171"/>
      <c r="W1077" s="2171"/>
      <c r="X1077" s="2171"/>
      <c r="Y1077" s="2171"/>
    </row>
    <row r="1078" spans="1:25">
      <c r="A1078" s="2170"/>
      <c r="B1078" s="2170"/>
      <c r="C1078" s="2170"/>
      <c r="D1078" s="2170"/>
      <c r="E1078" s="2170"/>
      <c r="R1078" s="2171"/>
      <c r="S1078" s="2171"/>
      <c r="T1078" s="2171"/>
      <c r="U1078" s="2171"/>
      <c r="V1078" s="2171"/>
      <c r="W1078" s="2171"/>
      <c r="X1078" s="2171"/>
      <c r="Y1078" s="2171"/>
    </row>
    <row r="1079" spans="1:25">
      <c r="A1079" s="2170"/>
      <c r="B1079" s="2170"/>
      <c r="C1079" s="2170"/>
      <c r="D1079" s="2170"/>
      <c r="E1079" s="2170"/>
      <c r="R1079" s="2171"/>
      <c r="S1079" s="2171"/>
      <c r="T1079" s="2171"/>
      <c r="U1079" s="2171"/>
      <c r="V1079" s="2171"/>
      <c r="W1079" s="2171"/>
      <c r="X1079" s="2171"/>
      <c r="Y1079" s="2171"/>
    </row>
    <row r="1080" spans="1:25">
      <c r="A1080" s="2170"/>
      <c r="B1080" s="2170"/>
      <c r="C1080" s="2170"/>
      <c r="D1080" s="2170"/>
      <c r="E1080" s="2170"/>
      <c r="R1080" s="2171"/>
      <c r="S1080" s="2171"/>
      <c r="T1080" s="2171"/>
      <c r="U1080" s="2171"/>
      <c r="V1080" s="2171"/>
      <c r="W1080" s="2171"/>
      <c r="X1080" s="2171"/>
      <c r="Y1080" s="2171"/>
    </row>
    <row r="1081" spans="1:25">
      <c r="A1081" s="2170"/>
      <c r="B1081" s="2170"/>
      <c r="C1081" s="2170"/>
      <c r="D1081" s="2170"/>
      <c r="E1081" s="2170"/>
      <c r="R1081" s="2171"/>
      <c r="S1081" s="2171"/>
      <c r="T1081" s="2171"/>
      <c r="U1081" s="2171"/>
      <c r="V1081" s="2171"/>
      <c r="W1081" s="2171"/>
      <c r="X1081" s="2171"/>
      <c r="Y1081" s="2171"/>
    </row>
    <row r="1082" spans="1:25">
      <c r="A1082" s="2170"/>
      <c r="B1082" s="2170"/>
      <c r="C1082" s="2170"/>
      <c r="D1082" s="2170"/>
      <c r="E1082" s="2170"/>
      <c r="R1082" s="2171"/>
      <c r="S1082" s="2171"/>
      <c r="T1082" s="2171"/>
      <c r="U1082" s="2171"/>
      <c r="V1082" s="2171"/>
      <c r="W1082" s="2171"/>
      <c r="X1082" s="2171"/>
      <c r="Y1082" s="2171"/>
    </row>
    <row r="1083" spans="1:25">
      <c r="A1083" s="2170"/>
      <c r="B1083" s="2170"/>
      <c r="C1083" s="2170"/>
      <c r="D1083" s="2170"/>
      <c r="E1083" s="2170"/>
      <c r="R1083" s="2171"/>
      <c r="S1083" s="2171"/>
      <c r="T1083" s="2171"/>
      <c r="U1083" s="2171"/>
      <c r="V1083" s="2171"/>
      <c r="W1083" s="2171"/>
      <c r="X1083" s="2171"/>
      <c r="Y1083" s="2171"/>
    </row>
    <row r="1084" spans="1:25">
      <c r="A1084" s="2170"/>
      <c r="B1084" s="2170"/>
      <c r="C1084" s="2170"/>
      <c r="D1084" s="2170"/>
      <c r="E1084" s="2170"/>
      <c r="R1084" s="2171"/>
      <c r="S1084" s="2171"/>
      <c r="T1084" s="2171"/>
      <c r="U1084" s="2171"/>
      <c r="V1084" s="2171"/>
      <c r="W1084" s="2171"/>
      <c r="X1084" s="2171"/>
      <c r="Y1084" s="2171"/>
    </row>
    <row r="1085" spans="1:25">
      <c r="A1085" s="2170"/>
      <c r="B1085" s="2170"/>
      <c r="C1085" s="2170"/>
      <c r="D1085" s="2170"/>
      <c r="E1085" s="2170"/>
      <c r="R1085" s="2171"/>
      <c r="S1085" s="2171"/>
      <c r="T1085" s="2171"/>
      <c r="U1085" s="2171"/>
      <c r="V1085" s="2171"/>
      <c r="W1085" s="2171"/>
      <c r="X1085" s="2171"/>
      <c r="Y1085" s="2171"/>
    </row>
    <row r="1086" spans="1:25">
      <c r="A1086" s="2170"/>
      <c r="B1086" s="2170"/>
      <c r="C1086" s="2170"/>
      <c r="D1086" s="2170"/>
      <c r="E1086" s="2170"/>
      <c r="R1086" s="2171"/>
      <c r="S1086" s="2171"/>
      <c r="T1086" s="2171"/>
      <c r="U1086" s="2171"/>
      <c r="V1086" s="2171"/>
      <c r="W1086" s="2171"/>
      <c r="X1086" s="2171"/>
      <c r="Y1086" s="2171"/>
    </row>
    <row r="1087" spans="1:25">
      <c r="A1087" s="2170"/>
      <c r="B1087" s="2170"/>
      <c r="C1087" s="2170"/>
      <c r="D1087" s="2170"/>
      <c r="E1087" s="2170"/>
      <c r="R1087" s="2171"/>
      <c r="S1087" s="2171"/>
      <c r="T1087" s="2171"/>
      <c r="U1087" s="2171"/>
      <c r="V1087" s="2171"/>
      <c r="W1087" s="2171"/>
      <c r="X1087" s="2171"/>
      <c r="Y1087" s="2171"/>
    </row>
    <row r="1088" spans="1:25">
      <c r="A1088" s="2170"/>
      <c r="B1088" s="2170"/>
      <c r="C1088" s="2170"/>
      <c r="D1088" s="2170"/>
      <c r="E1088" s="2170"/>
      <c r="R1088" s="2171"/>
      <c r="S1088" s="2171"/>
      <c r="T1088" s="2171"/>
      <c r="U1088" s="2171"/>
      <c r="V1088" s="2171"/>
      <c r="W1088" s="2171"/>
      <c r="X1088" s="2171"/>
      <c r="Y1088" s="2171"/>
    </row>
    <row r="1089" spans="1:25">
      <c r="A1089" s="2170"/>
      <c r="B1089" s="2170"/>
      <c r="C1089" s="2170"/>
      <c r="D1089" s="2170"/>
      <c r="E1089" s="2170"/>
      <c r="R1089" s="2171"/>
      <c r="S1089" s="2171"/>
      <c r="T1089" s="2171"/>
      <c r="U1089" s="2171"/>
      <c r="V1089" s="2171"/>
      <c r="W1089" s="2171"/>
      <c r="X1089" s="2171"/>
      <c r="Y1089" s="2171"/>
    </row>
    <row r="1090" spans="1:25">
      <c r="A1090" s="2170"/>
      <c r="B1090" s="2170"/>
      <c r="C1090" s="2170"/>
      <c r="D1090" s="2170"/>
      <c r="E1090" s="2170"/>
      <c r="R1090" s="2171"/>
      <c r="S1090" s="2171"/>
      <c r="T1090" s="2171"/>
      <c r="U1090" s="2171"/>
      <c r="V1090" s="2171"/>
      <c r="W1090" s="2171"/>
      <c r="X1090" s="2171"/>
      <c r="Y1090" s="2171"/>
    </row>
    <row r="1091" spans="1:25">
      <c r="A1091" s="2170"/>
      <c r="B1091" s="2170"/>
      <c r="C1091" s="2170"/>
      <c r="D1091" s="2170"/>
      <c r="E1091" s="2170"/>
      <c r="R1091" s="2171"/>
      <c r="S1091" s="2171"/>
      <c r="T1091" s="2171"/>
      <c r="U1091" s="2171"/>
      <c r="V1091" s="2171"/>
      <c r="W1091" s="2171"/>
      <c r="X1091" s="2171"/>
      <c r="Y1091" s="2171"/>
    </row>
    <row r="1092" spans="1:25">
      <c r="A1092" s="2170"/>
      <c r="B1092" s="2170"/>
      <c r="C1092" s="2170"/>
      <c r="D1092" s="2170"/>
      <c r="E1092" s="2170"/>
      <c r="R1092" s="2171"/>
      <c r="S1092" s="2171"/>
      <c r="T1092" s="2171"/>
      <c r="U1092" s="2171"/>
      <c r="V1092" s="2171"/>
      <c r="W1092" s="2171"/>
      <c r="X1092" s="2171"/>
      <c r="Y1092" s="2171"/>
    </row>
    <row r="1093" spans="1:25">
      <c r="A1093" s="2170"/>
      <c r="B1093" s="2170"/>
      <c r="C1093" s="2170"/>
      <c r="D1093" s="2170"/>
      <c r="E1093" s="2170"/>
      <c r="R1093" s="2171"/>
      <c r="S1093" s="2171"/>
      <c r="T1093" s="2171"/>
      <c r="U1093" s="2171"/>
      <c r="V1093" s="2171"/>
      <c r="W1093" s="2171"/>
      <c r="X1093" s="2171"/>
      <c r="Y1093" s="2171"/>
    </row>
    <row r="1094" spans="1:25">
      <c r="A1094" s="2170"/>
      <c r="B1094" s="2170"/>
      <c r="C1094" s="2170"/>
      <c r="D1094" s="2170"/>
      <c r="E1094" s="2170"/>
      <c r="R1094" s="2171"/>
      <c r="S1094" s="2171"/>
      <c r="T1094" s="2171"/>
      <c r="U1094" s="2171"/>
      <c r="V1094" s="2171"/>
      <c r="W1094" s="2171"/>
      <c r="X1094" s="2171"/>
      <c r="Y1094" s="2171"/>
    </row>
    <row r="1095" spans="1:25">
      <c r="A1095" s="2170"/>
      <c r="B1095" s="2170"/>
      <c r="C1095" s="2170"/>
      <c r="D1095" s="2170"/>
      <c r="E1095" s="2170"/>
      <c r="R1095" s="2171"/>
      <c r="S1095" s="2171"/>
      <c r="T1095" s="2171"/>
      <c r="U1095" s="2171"/>
      <c r="V1095" s="2171"/>
      <c r="W1095" s="2171"/>
      <c r="X1095" s="2171"/>
      <c r="Y1095" s="2171"/>
    </row>
    <row r="1096" spans="1:25">
      <c r="A1096" s="2170"/>
      <c r="B1096" s="2170"/>
      <c r="C1096" s="2170"/>
      <c r="D1096" s="2170"/>
      <c r="E1096" s="2170"/>
      <c r="R1096" s="2171"/>
      <c r="S1096" s="2171"/>
      <c r="T1096" s="2171"/>
      <c r="U1096" s="2171"/>
      <c r="V1096" s="2171"/>
      <c r="W1096" s="2171"/>
      <c r="X1096" s="2171"/>
      <c r="Y1096" s="2171"/>
    </row>
    <row r="1097" spans="1:25">
      <c r="A1097" s="2170"/>
      <c r="B1097" s="2170"/>
      <c r="C1097" s="2170"/>
      <c r="D1097" s="2170"/>
      <c r="E1097" s="2170"/>
      <c r="R1097" s="2171"/>
      <c r="S1097" s="2171"/>
      <c r="T1097" s="2171"/>
      <c r="U1097" s="2171"/>
      <c r="V1097" s="2171"/>
      <c r="W1097" s="2171"/>
      <c r="X1097" s="2171"/>
      <c r="Y1097" s="2171"/>
    </row>
    <row r="1098" spans="1:25">
      <c r="A1098" s="2170"/>
      <c r="B1098" s="2170"/>
      <c r="C1098" s="2170"/>
      <c r="D1098" s="2170"/>
      <c r="E1098" s="2170"/>
      <c r="R1098" s="2171"/>
      <c r="S1098" s="2171"/>
      <c r="T1098" s="2171"/>
      <c r="U1098" s="2171"/>
      <c r="V1098" s="2171"/>
      <c r="W1098" s="2171"/>
      <c r="X1098" s="2171"/>
      <c r="Y1098" s="2171"/>
    </row>
    <row r="1099" spans="1:25">
      <c r="A1099" s="2170"/>
      <c r="B1099" s="2170"/>
      <c r="C1099" s="2170"/>
      <c r="D1099" s="2170"/>
      <c r="E1099" s="2170"/>
      <c r="R1099" s="2171"/>
      <c r="S1099" s="2171"/>
      <c r="T1099" s="2171"/>
      <c r="U1099" s="2171"/>
      <c r="V1099" s="2171"/>
      <c r="W1099" s="2171"/>
      <c r="X1099" s="2171"/>
      <c r="Y1099" s="2171"/>
    </row>
    <row r="1100" spans="1:25">
      <c r="A1100" s="2170"/>
      <c r="B1100" s="2170"/>
      <c r="C1100" s="2170"/>
      <c r="D1100" s="2170"/>
      <c r="E1100" s="2170"/>
      <c r="R1100" s="2171"/>
      <c r="S1100" s="2171"/>
      <c r="T1100" s="2171"/>
      <c r="U1100" s="2171"/>
      <c r="V1100" s="2171"/>
      <c r="W1100" s="2171"/>
      <c r="X1100" s="2171"/>
      <c r="Y1100" s="2171"/>
    </row>
    <row r="1101" spans="1:25">
      <c r="A1101" s="2170"/>
      <c r="B1101" s="2170"/>
      <c r="C1101" s="2170"/>
      <c r="D1101" s="2170"/>
      <c r="E1101" s="2170"/>
      <c r="R1101" s="2171"/>
      <c r="S1101" s="2171"/>
      <c r="T1101" s="2171"/>
      <c r="U1101" s="2171"/>
      <c r="V1101" s="2171"/>
      <c r="W1101" s="2171"/>
      <c r="X1101" s="2171"/>
      <c r="Y1101" s="2171"/>
    </row>
    <row r="1102" spans="1:25">
      <c r="A1102" s="2170"/>
      <c r="B1102" s="2170"/>
      <c r="C1102" s="2170"/>
      <c r="D1102" s="2170"/>
      <c r="E1102" s="2170"/>
      <c r="R1102" s="2171"/>
      <c r="S1102" s="2171"/>
      <c r="T1102" s="2171"/>
      <c r="U1102" s="2171"/>
      <c r="V1102" s="2171"/>
      <c r="W1102" s="2171"/>
      <c r="X1102" s="2171"/>
      <c r="Y1102" s="2171"/>
    </row>
    <row r="1103" spans="1:25">
      <c r="A1103" s="2170"/>
      <c r="B1103" s="2170"/>
      <c r="C1103" s="2170"/>
      <c r="D1103" s="2170"/>
      <c r="E1103" s="2170"/>
      <c r="R1103" s="2171"/>
      <c r="S1103" s="2171"/>
      <c r="T1103" s="2171"/>
      <c r="U1103" s="2171"/>
      <c r="V1103" s="2171"/>
      <c r="W1103" s="2171"/>
      <c r="X1103" s="2171"/>
      <c r="Y1103" s="2171"/>
    </row>
    <row r="1104" spans="1:25">
      <c r="A1104" s="2170"/>
      <c r="B1104" s="2170"/>
      <c r="C1104" s="2170"/>
      <c r="D1104" s="2170"/>
      <c r="E1104" s="2170"/>
      <c r="R1104" s="2171"/>
      <c r="S1104" s="2171"/>
      <c r="T1104" s="2171"/>
      <c r="U1104" s="2171"/>
      <c r="V1104" s="2171"/>
      <c r="W1104" s="2171"/>
      <c r="X1104" s="2171"/>
      <c r="Y1104" s="2171"/>
    </row>
    <row r="1105" spans="1:25">
      <c r="A1105" s="2170"/>
      <c r="B1105" s="2170"/>
      <c r="C1105" s="2170"/>
      <c r="D1105" s="2170"/>
      <c r="E1105" s="2170"/>
      <c r="R1105" s="2171"/>
      <c r="S1105" s="2171"/>
      <c r="T1105" s="2171"/>
      <c r="U1105" s="2171"/>
      <c r="V1105" s="2171"/>
      <c r="W1105" s="2171"/>
      <c r="X1105" s="2171"/>
      <c r="Y1105" s="2171"/>
    </row>
    <row r="1106" spans="1:25">
      <c r="A1106" s="2170"/>
      <c r="B1106" s="2170"/>
      <c r="C1106" s="2170"/>
      <c r="D1106" s="2170"/>
      <c r="E1106" s="2170"/>
      <c r="R1106" s="2171"/>
      <c r="S1106" s="2171"/>
      <c r="T1106" s="2171"/>
      <c r="U1106" s="2171"/>
      <c r="V1106" s="2171"/>
      <c r="W1106" s="2171"/>
      <c r="X1106" s="2171"/>
      <c r="Y1106" s="2171"/>
    </row>
    <row r="1107" spans="1:25">
      <c r="A1107" s="2170"/>
      <c r="B1107" s="2170"/>
      <c r="C1107" s="2170"/>
      <c r="D1107" s="2170"/>
      <c r="E1107" s="2170"/>
      <c r="R1107" s="2171"/>
      <c r="S1107" s="2171"/>
      <c r="T1107" s="2171"/>
      <c r="U1107" s="2171"/>
      <c r="V1107" s="2171"/>
      <c r="W1107" s="2171"/>
      <c r="X1107" s="2171"/>
      <c r="Y1107" s="2171"/>
    </row>
    <row r="1108" spans="1:25">
      <c r="A1108" s="2170"/>
      <c r="B1108" s="2170"/>
      <c r="C1108" s="2170"/>
      <c r="D1108" s="2170"/>
      <c r="E1108" s="2170"/>
      <c r="R1108" s="2171"/>
      <c r="S1108" s="2171"/>
      <c r="T1108" s="2171"/>
      <c r="U1108" s="2171"/>
      <c r="V1108" s="2171"/>
      <c r="W1108" s="2171"/>
      <c r="X1108" s="2171"/>
      <c r="Y1108" s="2171"/>
    </row>
    <row r="1109" spans="1:25">
      <c r="A1109" s="2170"/>
      <c r="B1109" s="2170"/>
      <c r="C1109" s="2170"/>
      <c r="D1109" s="2170"/>
      <c r="E1109" s="2170"/>
      <c r="R1109" s="2171"/>
      <c r="S1109" s="2171"/>
      <c r="T1109" s="2171"/>
      <c r="U1109" s="2171"/>
      <c r="V1109" s="2171"/>
      <c r="W1109" s="2171"/>
      <c r="X1109" s="2171"/>
      <c r="Y1109" s="2171"/>
    </row>
    <row r="1110" spans="1:25">
      <c r="A1110" s="2170"/>
      <c r="B1110" s="2170"/>
      <c r="C1110" s="2170"/>
      <c r="D1110" s="2170"/>
      <c r="E1110" s="2170"/>
      <c r="R1110" s="2171"/>
      <c r="S1110" s="2171"/>
      <c r="T1110" s="2171"/>
      <c r="U1110" s="2171"/>
      <c r="V1110" s="2171"/>
      <c r="W1110" s="2171"/>
      <c r="X1110" s="2171"/>
      <c r="Y1110" s="2171"/>
    </row>
    <row r="1111" spans="1:25">
      <c r="A1111" s="2170"/>
      <c r="B1111" s="2170"/>
      <c r="C1111" s="2170"/>
      <c r="D1111" s="2170"/>
      <c r="E1111" s="2170"/>
      <c r="R1111" s="2171"/>
      <c r="S1111" s="2171"/>
      <c r="T1111" s="2171"/>
      <c r="U1111" s="2171"/>
      <c r="V1111" s="2171"/>
      <c r="W1111" s="2171"/>
      <c r="X1111" s="2171"/>
      <c r="Y1111" s="2171"/>
    </row>
    <row r="1112" spans="1:25">
      <c r="A1112" s="2170"/>
      <c r="B1112" s="2170"/>
      <c r="C1112" s="2170"/>
      <c r="D1112" s="2170"/>
      <c r="E1112" s="2170"/>
      <c r="R1112" s="2171"/>
      <c r="S1112" s="2171"/>
      <c r="T1112" s="2171"/>
      <c r="U1112" s="2171"/>
      <c r="V1112" s="2171"/>
      <c r="W1112" s="2171"/>
      <c r="X1112" s="2171"/>
      <c r="Y1112" s="2171"/>
    </row>
    <row r="1113" spans="1:25">
      <c r="A1113" s="2170"/>
      <c r="B1113" s="2170"/>
      <c r="C1113" s="2170"/>
      <c r="D1113" s="2170"/>
      <c r="E1113" s="2170"/>
      <c r="R1113" s="2171"/>
      <c r="S1113" s="2171"/>
      <c r="T1113" s="2171"/>
      <c r="U1113" s="2171"/>
      <c r="V1113" s="2171"/>
      <c r="W1113" s="2171"/>
      <c r="X1113" s="2171"/>
      <c r="Y1113" s="2171"/>
    </row>
    <row r="1114" spans="1:25">
      <c r="A1114" s="2170"/>
      <c r="B1114" s="2170"/>
      <c r="C1114" s="2170"/>
      <c r="D1114" s="2170"/>
      <c r="E1114" s="2170"/>
      <c r="R1114" s="2171"/>
      <c r="S1114" s="2171"/>
      <c r="T1114" s="2171"/>
      <c r="U1114" s="2171"/>
      <c r="V1114" s="2171"/>
      <c r="W1114" s="2171"/>
      <c r="X1114" s="2171"/>
      <c r="Y1114" s="2171"/>
    </row>
    <row r="1115" spans="1:25">
      <c r="A1115" s="2170"/>
      <c r="B1115" s="2170"/>
      <c r="C1115" s="2170"/>
      <c r="D1115" s="2170"/>
      <c r="E1115" s="2170"/>
      <c r="R1115" s="2171"/>
      <c r="S1115" s="2171"/>
      <c r="T1115" s="2171"/>
      <c r="U1115" s="2171"/>
      <c r="V1115" s="2171"/>
      <c r="W1115" s="2171"/>
      <c r="X1115" s="2171"/>
      <c r="Y1115" s="2171"/>
    </row>
    <row r="1116" spans="1:25">
      <c r="A1116" s="2170"/>
      <c r="B1116" s="2170"/>
      <c r="C1116" s="2170"/>
      <c r="D1116" s="2170"/>
      <c r="E1116" s="2170"/>
      <c r="R1116" s="2171"/>
      <c r="S1116" s="2171"/>
      <c r="T1116" s="2171"/>
      <c r="U1116" s="2171"/>
      <c r="V1116" s="2171"/>
      <c r="W1116" s="2171"/>
      <c r="X1116" s="2171"/>
      <c r="Y1116" s="2171"/>
    </row>
    <row r="1117" spans="1:25">
      <c r="A1117" s="2170"/>
      <c r="B1117" s="2170"/>
      <c r="C1117" s="2170"/>
      <c r="D1117" s="2170"/>
      <c r="E1117" s="2170"/>
      <c r="R1117" s="2171"/>
      <c r="S1117" s="2171"/>
      <c r="T1117" s="2171"/>
      <c r="U1117" s="2171"/>
      <c r="V1117" s="2171"/>
      <c r="W1117" s="2171"/>
      <c r="X1117" s="2171"/>
      <c r="Y1117" s="2171"/>
    </row>
    <row r="1118" spans="1:25">
      <c r="A1118" s="2170"/>
      <c r="B1118" s="2170"/>
      <c r="C1118" s="2170"/>
      <c r="D1118" s="2170"/>
      <c r="E1118" s="2170"/>
      <c r="R1118" s="2171"/>
      <c r="S1118" s="2171"/>
      <c r="T1118" s="2171"/>
      <c r="U1118" s="2171"/>
      <c r="V1118" s="2171"/>
      <c r="W1118" s="2171"/>
      <c r="X1118" s="2171"/>
      <c r="Y1118" s="2171"/>
    </row>
    <row r="1119" spans="1:25">
      <c r="A1119" s="2170"/>
      <c r="B1119" s="2170"/>
      <c r="C1119" s="2170"/>
      <c r="D1119" s="2170"/>
      <c r="E1119" s="2170"/>
      <c r="R1119" s="2171"/>
      <c r="S1119" s="2171"/>
      <c r="T1119" s="2171"/>
      <c r="U1119" s="2171"/>
      <c r="V1119" s="2171"/>
      <c r="W1119" s="2171"/>
      <c r="X1119" s="2171"/>
      <c r="Y1119" s="2171"/>
    </row>
    <row r="1120" spans="1:25">
      <c r="A1120" s="2170"/>
      <c r="B1120" s="2170"/>
      <c r="C1120" s="2170"/>
      <c r="D1120" s="2170"/>
      <c r="E1120" s="2170"/>
      <c r="R1120" s="2171"/>
      <c r="S1120" s="2171"/>
      <c r="T1120" s="2171"/>
      <c r="U1120" s="2171"/>
      <c r="V1120" s="2171"/>
      <c r="W1120" s="2171"/>
      <c r="X1120" s="2171"/>
      <c r="Y1120" s="2171"/>
    </row>
    <row r="1121" spans="1:25">
      <c r="A1121" s="2170"/>
      <c r="B1121" s="2170"/>
      <c r="C1121" s="2170"/>
      <c r="D1121" s="2170"/>
      <c r="E1121" s="2170"/>
      <c r="R1121" s="2171"/>
      <c r="S1121" s="2171"/>
      <c r="T1121" s="2171"/>
      <c r="U1121" s="2171"/>
      <c r="V1121" s="2171"/>
      <c r="W1121" s="2171"/>
      <c r="X1121" s="2171"/>
      <c r="Y1121" s="2171"/>
    </row>
    <row r="1122" spans="1:25">
      <c r="A1122" s="2170"/>
      <c r="B1122" s="2170"/>
      <c r="C1122" s="2170"/>
      <c r="D1122" s="2170"/>
      <c r="E1122" s="2170"/>
      <c r="R1122" s="2171"/>
      <c r="S1122" s="2171"/>
      <c r="T1122" s="2171"/>
      <c r="U1122" s="2171"/>
      <c r="V1122" s="2171"/>
      <c r="W1122" s="2171"/>
      <c r="X1122" s="2171"/>
      <c r="Y1122" s="2171"/>
    </row>
    <row r="1123" spans="1:25">
      <c r="A1123" s="2170"/>
      <c r="B1123" s="2170"/>
      <c r="C1123" s="2170"/>
      <c r="D1123" s="2170"/>
      <c r="E1123" s="2170"/>
      <c r="R1123" s="2171"/>
      <c r="S1123" s="2171"/>
      <c r="T1123" s="2171"/>
      <c r="U1123" s="2171"/>
      <c r="V1123" s="2171"/>
      <c r="W1123" s="2171"/>
      <c r="X1123" s="2171"/>
      <c r="Y1123" s="2171"/>
    </row>
    <row r="1124" spans="1:25">
      <c r="A1124" s="2170"/>
      <c r="B1124" s="2170"/>
      <c r="C1124" s="2170"/>
      <c r="D1124" s="2170"/>
      <c r="E1124" s="2170"/>
      <c r="R1124" s="2171"/>
      <c r="S1124" s="2171"/>
      <c r="T1124" s="2171"/>
      <c r="U1124" s="2171"/>
      <c r="V1124" s="2171"/>
      <c r="W1124" s="2171"/>
      <c r="X1124" s="2171"/>
      <c r="Y1124" s="2171"/>
    </row>
    <row r="1125" spans="1:25">
      <c r="A1125" s="2170"/>
      <c r="B1125" s="2170"/>
      <c r="C1125" s="2170"/>
      <c r="D1125" s="2170"/>
      <c r="E1125" s="2170"/>
      <c r="R1125" s="2171"/>
      <c r="S1125" s="2171"/>
      <c r="T1125" s="2171"/>
      <c r="U1125" s="2171"/>
      <c r="V1125" s="2171"/>
      <c r="W1125" s="2171"/>
      <c r="X1125" s="2171"/>
      <c r="Y1125" s="2171"/>
    </row>
    <row r="1126" spans="1:25">
      <c r="A1126" s="2170"/>
      <c r="B1126" s="2170"/>
      <c r="C1126" s="2170"/>
      <c r="D1126" s="2170"/>
      <c r="E1126" s="2170"/>
      <c r="R1126" s="2171"/>
      <c r="S1126" s="2171"/>
      <c r="T1126" s="2171"/>
      <c r="U1126" s="2171"/>
      <c r="V1126" s="2171"/>
      <c r="W1126" s="2171"/>
      <c r="X1126" s="2171"/>
      <c r="Y1126" s="2171"/>
    </row>
    <row r="1127" spans="1:25">
      <c r="A1127" s="2170"/>
      <c r="B1127" s="2170"/>
      <c r="C1127" s="2170"/>
      <c r="D1127" s="2170"/>
      <c r="E1127" s="2170"/>
      <c r="R1127" s="2171"/>
      <c r="S1127" s="2171"/>
      <c r="T1127" s="2171"/>
      <c r="U1127" s="2171"/>
      <c r="V1127" s="2171"/>
      <c r="W1127" s="2171"/>
      <c r="X1127" s="2171"/>
      <c r="Y1127" s="2171"/>
    </row>
    <row r="1128" spans="1:25">
      <c r="A1128" s="2170"/>
      <c r="B1128" s="2170"/>
      <c r="C1128" s="2170"/>
      <c r="D1128" s="2170"/>
      <c r="E1128" s="2170"/>
      <c r="R1128" s="2171"/>
      <c r="S1128" s="2171"/>
      <c r="T1128" s="2171"/>
      <c r="U1128" s="2171"/>
      <c r="V1128" s="2171"/>
      <c r="W1128" s="2171"/>
      <c r="X1128" s="2171"/>
      <c r="Y1128" s="2171"/>
    </row>
    <row r="1129" spans="1:25">
      <c r="A1129" s="2170"/>
      <c r="B1129" s="2170"/>
      <c r="C1129" s="2170"/>
      <c r="D1129" s="2170"/>
      <c r="E1129" s="2170"/>
      <c r="R1129" s="2171"/>
      <c r="S1129" s="2171"/>
      <c r="T1129" s="2171"/>
      <c r="U1129" s="2171"/>
      <c r="V1129" s="2171"/>
      <c r="W1129" s="2171"/>
      <c r="X1129" s="2171"/>
      <c r="Y1129" s="2171"/>
    </row>
    <row r="1130" spans="1:25">
      <c r="A1130" s="2170"/>
      <c r="B1130" s="2170"/>
      <c r="C1130" s="2170"/>
      <c r="D1130" s="2170"/>
      <c r="E1130" s="2170"/>
      <c r="R1130" s="2171"/>
      <c r="S1130" s="2171"/>
      <c r="T1130" s="2171"/>
      <c r="U1130" s="2171"/>
      <c r="V1130" s="2171"/>
      <c r="W1130" s="2171"/>
      <c r="X1130" s="2171"/>
      <c r="Y1130" s="2171"/>
    </row>
    <row r="1131" spans="1:25">
      <c r="A1131" s="2170"/>
      <c r="B1131" s="2170"/>
      <c r="C1131" s="2170"/>
      <c r="D1131" s="2170"/>
      <c r="E1131" s="2170"/>
      <c r="R1131" s="2171"/>
      <c r="S1131" s="2171"/>
      <c r="T1131" s="2171"/>
      <c r="U1131" s="2171"/>
      <c r="V1131" s="2171"/>
      <c r="W1131" s="2171"/>
      <c r="X1131" s="2171"/>
      <c r="Y1131" s="2171"/>
    </row>
    <row r="1132" spans="1:25">
      <c r="A1132" s="2170"/>
      <c r="B1132" s="2170"/>
      <c r="C1132" s="2170"/>
      <c r="D1132" s="2170"/>
      <c r="E1132" s="2170"/>
      <c r="R1132" s="2171"/>
      <c r="S1132" s="2171"/>
      <c r="T1132" s="2171"/>
      <c r="U1132" s="2171"/>
      <c r="V1132" s="2171"/>
      <c r="W1132" s="2171"/>
      <c r="X1132" s="2171"/>
      <c r="Y1132" s="2171"/>
    </row>
    <row r="1133" spans="1:25">
      <c r="A1133" s="2170"/>
      <c r="B1133" s="2170"/>
      <c r="C1133" s="2170"/>
      <c r="D1133" s="2170"/>
      <c r="E1133" s="2170"/>
      <c r="R1133" s="2171"/>
      <c r="S1133" s="2171"/>
      <c r="T1133" s="2171"/>
      <c r="U1133" s="2171"/>
      <c r="V1133" s="2171"/>
      <c r="W1133" s="2171"/>
      <c r="X1133" s="2171"/>
      <c r="Y1133" s="2171"/>
    </row>
    <row r="1134" spans="1:25">
      <c r="A1134" s="2170"/>
      <c r="B1134" s="2170"/>
      <c r="C1134" s="2170"/>
      <c r="D1134" s="2170"/>
      <c r="E1134" s="2170"/>
      <c r="R1134" s="2171"/>
      <c r="S1134" s="2171"/>
      <c r="T1134" s="2171"/>
      <c r="U1134" s="2171"/>
      <c r="V1134" s="2171"/>
      <c r="W1134" s="2171"/>
      <c r="X1134" s="2171"/>
      <c r="Y1134" s="2171"/>
    </row>
    <row r="1135" spans="1:25">
      <c r="A1135" s="2170"/>
      <c r="B1135" s="2170"/>
      <c r="C1135" s="2170"/>
      <c r="D1135" s="2170"/>
      <c r="E1135" s="2170"/>
      <c r="R1135" s="2171"/>
      <c r="S1135" s="2171"/>
      <c r="T1135" s="2171"/>
      <c r="U1135" s="2171"/>
      <c r="V1135" s="2171"/>
      <c r="W1135" s="2171"/>
      <c r="X1135" s="2171"/>
      <c r="Y1135" s="2171"/>
    </row>
    <row r="1136" spans="1:25">
      <c r="A1136" s="2170"/>
      <c r="B1136" s="2170"/>
      <c r="C1136" s="2170"/>
      <c r="D1136" s="2170"/>
      <c r="E1136" s="2170"/>
      <c r="R1136" s="2171"/>
      <c r="S1136" s="2171"/>
      <c r="T1136" s="2171"/>
      <c r="U1136" s="2171"/>
      <c r="V1136" s="2171"/>
      <c r="W1136" s="2171"/>
      <c r="X1136" s="2171"/>
      <c r="Y1136" s="2171"/>
    </row>
    <row r="1137" spans="1:25">
      <c r="A1137" s="2170"/>
      <c r="B1137" s="2170"/>
      <c r="C1137" s="2170"/>
      <c r="D1137" s="2170"/>
      <c r="E1137" s="2170"/>
      <c r="R1137" s="2171"/>
      <c r="S1137" s="2171"/>
      <c r="T1137" s="2171"/>
      <c r="U1137" s="2171"/>
      <c r="V1137" s="2171"/>
      <c r="W1137" s="2171"/>
      <c r="X1137" s="2171"/>
      <c r="Y1137" s="2171"/>
    </row>
    <row r="1138" spans="1:25">
      <c r="A1138" s="2170"/>
      <c r="B1138" s="2170"/>
      <c r="C1138" s="2170"/>
      <c r="D1138" s="2170"/>
      <c r="E1138" s="2170"/>
      <c r="R1138" s="2171"/>
      <c r="S1138" s="2171"/>
      <c r="T1138" s="2171"/>
      <c r="U1138" s="2171"/>
      <c r="V1138" s="2171"/>
      <c r="W1138" s="2171"/>
      <c r="X1138" s="2171"/>
      <c r="Y1138" s="2171"/>
    </row>
    <row r="1139" spans="1:25">
      <c r="A1139" s="2170"/>
      <c r="B1139" s="2170"/>
      <c r="C1139" s="2170"/>
      <c r="D1139" s="2170"/>
      <c r="E1139" s="2170"/>
      <c r="R1139" s="2171"/>
      <c r="S1139" s="2171"/>
      <c r="T1139" s="2171"/>
      <c r="U1139" s="2171"/>
      <c r="V1139" s="2171"/>
      <c r="W1139" s="2171"/>
      <c r="X1139" s="2171"/>
      <c r="Y1139" s="2171"/>
    </row>
    <row r="1140" spans="1:25">
      <c r="A1140" s="2170"/>
      <c r="B1140" s="2170"/>
      <c r="C1140" s="2170"/>
      <c r="D1140" s="2170"/>
      <c r="E1140" s="2170"/>
      <c r="R1140" s="2171"/>
      <c r="S1140" s="2171"/>
      <c r="T1140" s="2171"/>
      <c r="U1140" s="2171"/>
      <c r="V1140" s="2171"/>
      <c r="W1140" s="2171"/>
      <c r="X1140" s="2171"/>
      <c r="Y1140" s="2171"/>
    </row>
    <row r="1141" spans="1:25">
      <c r="A1141" s="2170"/>
      <c r="B1141" s="2170"/>
      <c r="C1141" s="2170"/>
      <c r="D1141" s="2170"/>
      <c r="E1141" s="2170"/>
      <c r="R1141" s="2171"/>
      <c r="S1141" s="2171"/>
      <c r="T1141" s="2171"/>
      <c r="U1141" s="2171"/>
      <c r="V1141" s="2171"/>
      <c r="W1141" s="2171"/>
      <c r="X1141" s="2171"/>
      <c r="Y1141" s="2171"/>
    </row>
    <row r="1142" spans="1:25">
      <c r="A1142" s="2170"/>
      <c r="B1142" s="2170"/>
      <c r="C1142" s="2170"/>
      <c r="D1142" s="2170"/>
      <c r="E1142" s="2170"/>
      <c r="R1142" s="2171"/>
      <c r="S1142" s="2171"/>
      <c r="T1142" s="2171"/>
      <c r="U1142" s="2171"/>
      <c r="V1142" s="2171"/>
      <c r="W1142" s="2171"/>
      <c r="X1142" s="2171"/>
      <c r="Y1142" s="2171"/>
    </row>
    <row r="1143" spans="1:25">
      <c r="A1143" s="2170"/>
      <c r="B1143" s="2170"/>
      <c r="C1143" s="2170"/>
      <c r="D1143" s="2170"/>
      <c r="E1143" s="2170"/>
      <c r="R1143" s="2171"/>
      <c r="S1143" s="2171"/>
      <c r="T1143" s="2171"/>
      <c r="U1143" s="2171"/>
      <c r="V1143" s="2171"/>
      <c r="W1143" s="2171"/>
      <c r="X1143" s="2171"/>
      <c r="Y1143" s="2171"/>
    </row>
    <row r="1144" spans="1:25">
      <c r="A1144" s="2170"/>
      <c r="B1144" s="2170"/>
      <c r="C1144" s="2170"/>
      <c r="D1144" s="2170"/>
      <c r="E1144" s="2170"/>
      <c r="R1144" s="2171"/>
      <c r="S1144" s="2171"/>
      <c r="T1144" s="2171"/>
      <c r="U1144" s="2171"/>
      <c r="V1144" s="2171"/>
      <c r="W1144" s="2171"/>
      <c r="X1144" s="2171"/>
      <c r="Y1144" s="2171"/>
    </row>
    <row r="1145" spans="1:25">
      <c r="A1145" s="2170"/>
      <c r="B1145" s="2170"/>
      <c r="C1145" s="2170"/>
      <c r="D1145" s="2170"/>
      <c r="E1145" s="2170"/>
      <c r="R1145" s="2171"/>
      <c r="S1145" s="2171"/>
      <c r="T1145" s="2171"/>
      <c r="U1145" s="2171"/>
      <c r="V1145" s="2171"/>
      <c r="W1145" s="2171"/>
      <c r="X1145" s="2171"/>
      <c r="Y1145" s="2171"/>
    </row>
    <row r="1146" spans="1:25">
      <c r="A1146" s="2170"/>
      <c r="B1146" s="2170"/>
      <c r="C1146" s="2170"/>
      <c r="D1146" s="2170"/>
      <c r="E1146" s="2170"/>
      <c r="R1146" s="2171"/>
      <c r="S1146" s="2171"/>
      <c r="T1146" s="2171"/>
      <c r="U1146" s="2171"/>
      <c r="V1146" s="2171"/>
      <c r="W1146" s="2171"/>
      <c r="X1146" s="2171"/>
      <c r="Y1146" s="2171"/>
    </row>
    <row r="1147" spans="1:25">
      <c r="A1147" s="2170"/>
      <c r="B1147" s="2170"/>
      <c r="C1147" s="2170"/>
      <c r="D1147" s="2170"/>
      <c r="E1147" s="2170"/>
      <c r="R1147" s="2171"/>
      <c r="S1147" s="2171"/>
      <c r="T1147" s="2171"/>
      <c r="U1147" s="2171"/>
      <c r="V1147" s="2171"/>
      <c r="W1147" s="2171"/>
      <c r="X1147" s="2171"/>
      <c r="Y1147" s="2171"/>
    </row>
    <row r="1148" spans="1:25">
      <c r="A1148" s="2170"/>
      <c r="B1148" s="2170"/>
      <c r="C1148" s="2170"/>
      <c r="D1148" s="2170"/>
      <c r="E1148" s="2170"/>
      <c r="R1148" s="2171"/>
      <c r="S1148" s="2171"/>
      <c r="T1148" s="2171"/>
      <c r="U1148" s="2171"/>
      <c r="V1148" s="2171"/>
      <c r="W1148" s="2171"/>
      <c r="X1148" s="2171"/>
      <c r="Y1148" s="2171"/>
    </row>
    <row r="1149" spans="1:25">
      <c r="A1149" s="2170"/>
      <c r="B1149" s="2170"/>
      <c r="C1149" s="2170"/>
      <c r="D1149" s="2170"/>
      <c r="E1149" s="2170"/>
      <c r="R1149" s="2171"/>
      <c r="S1149" s="2171"/>
      <c r="T1149" s="2171"/>
      <c r="U1149" s="2171"/>
      <c r="V1149" s="2171"/>
      <c r="W1149" s="2171"/>
      <c r="X1149" s="2171"/>
      <c r="Y1149" s="2171"/>
    </row>
    <row r="1150" spans="1:25">
      <c r="A1150" s="2170"/>
      <c r="B1150" s="2170"/>
      <c r="C1150" s="2170"/>
      <c r="D1150" s="2170"/>
      <c r="E1150" s="2170"/>
      <c r="R1150" s="2171"/>
      <c r="S1150" s="2171"/>
      <c r="T1150" s="2171"/>
      <c r="U1150" s="2171"/>
      <c r="V1150" s="2171"/>
      <c r="W1150" s="2171"/>
      <c r="X1150" s="2171"/>
      <c r="Y1150" s="2171"/>
    </row>
    <row r="1151" spans="1:25">
      <c r="A1151" s="2170"/>
      <c r="B1151" s="2170"/>
      <c r="C1151" s="2170"/>
      <c r="D1151" s="2170"/>
      <c r="E1151" s="2170"/>
      <c r="R1151" s="2171"/>
      <c r="S1151" s="2171"/>
      <c r="T1151" s="2171"/>
      <c r="U1151" s="2171"/>
      <c r="V1151" s="2171"/>
      <c r="W1151" s="2171"/>
      <c r="X1151" s="2171"/>
      <c r="Y1151" s="2171"/>
    </row>
    <row r="1152" spans="1:25">
      <c r="A1152" s="2170"/>
      <c r="B1152" s="2170"/>
      <c r="C1152" s="2170"/>
      <c r="D1152" s="2170"/>
      <c r="E1152" s="2170"/>
      <c r="R1152" s="2171"/>
      <c r="S1152" s="2171"/>
      <c r="T1152" s="2171"/>
      <c r="U1152" s="2171"/>
      <c r="V1152" s="2171"/>
      <c r="W1152" s="2171"/>
      <c r="X1152" s="2171"/>
      <c r="Y1152" s="2171"/>
    </row>
    <row r="1153" spans="1:25">
      <c r="A1153" s="2170"/>
      <c r="B1153" s="2170"/>
      <c r="C1153" s="2170"/>
      <c r="D1153" s="2170"/>
      <c r="E1153" s="2170"/>
      <c r="R1153" s="2171"/>
      <c r="S1153" s="2171"/>
      <c r="T1153" s="2171"/>
      <c r="U1153" s="2171"/>
      <c r="V1153" s="2171"/>
      <c r="W1153" s="2171"/>
      <c r="X1153" s="2171"/>
      <c r="Y1153" s="2171"/>
    </row>
    <row r="1154" spans="1:25">
      <c r="A1154" s="2170"/>
      <c r="B1154" s="2170"/>
      <c r="C1154" s="2170"/>
      <c r="D1154" s="2170"/>
      <c r="E1154" s="2170"/>
      <c r="R1154" s="2171"/>
      <c r="S1154" s="2171"/>
      <c r="T1154" s="2171"/>
      <c r="U1154" s="2171"/>
      <c r="V1154" s="2171"/>
      <c r="W1154" s="2171"/>
      <c r="X1154" s="2171"/>
      <c r="Y1154" s="2171"/>
    </row>
    <row r="1155" spans="1:25">
      <c r="A1155" s="2170"/>
      <c r="B1155" s="2170"/>
      <c r="C1155" s="2170"/>
      <c r="D1155" s="2170"/>
      <c r="E1155" s="2170"/>
      <c r="R1155" s="2171"/>
      <c r="S1155" s="2171"/>
      <c r="T1155" s="2171"/>
      <c r="U1155" s="2171"/>
      <c r="V1155" s="2171"/>
      <c r="W1155" s="2171"/>
      <c r="X1155" s="2171"/>
      <c r="Y1155" s="2171"/>
    </row>
    <row r="1156" spans="1:25">
      <c r="A1156" s="2170"/>
      <c r="B1156" s="2170"/>
      <c r="C1156" s="2170"/>
      <c r="D1156" s="2170"/>
      <c r="E1156" s="2170"/>
      <c r="R1156" s="2171"/>
      <c r="S1156" s="2171"/>
      <c r="T1156" s="2171"/>
      <c r="U1156" s="2171"/>
      <c r="V1156" s="2171"/>
      <c r="W1156" s="2171"/>
      <c r="X1156" s="2171"/>
      <c r="Y1156" s="2171"/>
    </row>
    <row r="1157" spans="1:25">
      <c r="A1157" s="2170"/>
      <c r="B1157" s="2170"/>
      <c r="C1157" s="2170"/>
      <c r="D1157" s="2170"/>
      <c r="E1157" s="2170"/>
      <c r="R1157" s="2171"/>
      <c r="S1157" s="2171"/>
      <c r="T1157" s="2171"/>
      <c r="U1157" s="2171"/>
      <c r="V1157" s="2171"/>
      <c r="W1157" s="2171"/>
      <c r="X1157" s="2171"/>
      <c r="Y1157" s="2171"/>
    </row>
    <row r="1158" spans="1:25">
      <c r="A1158" s="2170"/>
      <c r="B1158" s="2170"/>
      <c r="C1158" s="2170"/>
      <c r="D1158" s="2170"/>
      <c r="E1158" s="2170"/>
      <c r="R1158" s="2171"/>
      <c r="S1158" s="2171"/>
      <c r="T1158" s="2171"/>
      <c r="U1158" s="2171"/>
      <c r="V1158" s="2171"/>
      <c r="W1158" s="2171"/>
      <c r="X1158" s="2171"/>
      <c r="Y1158" s="2171"/>
    </row>
    <row r="1159" spans="1:25">
      <c r="A1159" s="2170"/>
      <c r="B1159" s="2170"/>
      <c r="C1159" s="2170"/>
      <c r="D1159" s="2170"/>
      <c r="E1159" s="2170"/>
      <c r="R1159" s="2171"/>
      <c r="S1159" s="2171"/>
      <c r="T1159" s="2171"/>
      <c r="U1159" s="2171"/>
      <c r="V1159" s="2171"/>
      <c r="W1159" s="2171"/>
      <c r="X1159" s="2171"/>
      <c r="Y1159" s="2171"/>
    </row>
    <row r="1160" spans="1:25">
      <c r="A1160" s="2170"/>
      <c r="B1160" s="2170"/>
      <c r="C1160" s="2170"/>
      <c r="D1160" s="2170"/>
      <c r="E1160" s="2170"/>
      <c r="R1160" s="2171"/>
      <c r="S1160" s="2171"/>
      <c r="T1160" s="2171"/>
      <c r="U1160" s="2171"/>
      <c r="V1160" s="2171"/>
      <c r="W1160" s="2171"/>
      <c r="X1160" s="2171"/>
      <c r="Y1160" s="2171"/>
    </row>
    <row r="1161" spans="1:25">
      <c r="A1161" s="2170"/>
      <c r="B1161" s="2170"/>
      <c r="C1161" s="2170"/>
      <c r="D1161" s="2170"/>
      <c r="E1161" s="2170"/>
      <c r="R1161" s="2171"/>
      <c r="S1161" s="2171"/>
      <c r="T1161" s="2171"/>
      <c r="U1161" s="2171"/>
      <c r="V1161" s="2171"/>
      <c r="W1161" s="2171"/>
      <c r="X1161" s="2171"/>
      <c r="Y1161" s="2171"/>
    </row>
    <row r="1162" spans="1:25">
      <c r="A1162" s="2170"/>
      <c r="B1162" s="2170"/>
      <c r="C1162" s="2170"/>
      <c r="D1162" s="2170"/>
      <c r="E1162" s="2170"/>
      <c r="R1162" s="2171"/>
      <c r="S1162" s="2171"/>
      <c r="T1162" s="2171"/>
      <c r="U1162" s="2171"/>
      <c r="V1162" s="2171"/>
      <c r="W1162" s="2171"/>
      <c r="X1162" s="2171"/>
      <c r="Y1162" s="2171"/>
    </row>
    <row r="1163" spans="1:25">
      <c r="A1163" s="2170"/>
      <c r="B1163" s="2170"/>
      <c r="C1163" s="2170"/>
      <c r="D1163" s="2170"/>
      <c r="E1163" s="2170"/>
      <c r="R1163" s="2171"/>
      <c r="S1163" s="2171"/>
      <c r="T1163" s="2171"/>
      <c r="U1163" s="2171"/>
      <c r="V1163" s="2171"/>
      <c r="W1163" s="2171"/>
      <c r="X1163" s="2171"/>
      <c r="Y1163" s="2171"/>
    </row>
    <row r="1164" spans="1:25">
      <c r="A1164" s="2170"/>
      <c r="B1164" s="2170"/>
      <c r="C1164" s="2170"/>
      <c r="D1164" s="2170"/>
      <c r="E1164" s="2170"/>
      <c r="R1164" s="2171"/>
      <c r="S1164" s="2171"/>
      <c r="T1164" s="2171"/>
      <c r="U1164" s="2171"/>
      <c r="V1164" s="2171"/>
      <c r="W1164" s="2171"/>
      <c r="X1164" s="2171"/>
      <c r="Y1164" s="2171"/>
    </row>
    <row r="1165" spans="1:25">
      <c r="A1165" s="2170"/>
      <c r="B1165" s="2170"/>
      <c r="C1165" s="2170"/>
      <c r="D1165" s="2170"/>
      <c r="E1165" s="2170"/>
      <c r="R1165" s="2171"/>
      <c r="S1165" s="2171"/>
      <c r="T1165" s="2171"/>
      <c r="U1165" s="2171"/>
      <c r="V1165" s="2171"/>
      <c r="W1165" s="2171"/>
      <c r="X1165" s="2171"/>
      <c r="Y1165" s="2171"/>
    </row>
    <row r="1166" spans="1:25">
      <c r="A1166" s="2170"/>
      <c r="B1166" s="2170"/>
      <c r="C1166" s="2170"/>
      <c r="D1166" s="2170"/>
      <c r="E1166" s="2170"/>
      <c r="R1166" s="2171"/>
      <c r="S1166" s="2171"/>
      <c r="T1166" s="2171"/>
      <c r="U1166" s="2171"/>
      <c r="V1166" s="2171"/>
      <c r="W1166" s="2171"/>
      <c r="X1166" s="2171"/>
      <c r="Y1166" s="2171"/>
    </row>
    <row r="1167" spans="1:25">
      <c r="A1167" s="2170"/>
      <c r="B1167" s="2170"/>
      <c r="C1167" s="2170"/>
      <c r="D1167" s="2170"/>
      <c r="E1167" s="2170"/>
      <c r="R1167" s="2171"/>
      <c r="S1167" s="2171"/>
      <c r="T1167" s="2171"/>
      <c r="U1167" s="2171"/>
      <c r="V1167" s="2171"/>
      <c r="W1167" s="2171"/>
      <c r="X1167" s="2171"/>
      <c r="Y1167" s="2171"/>
    </row>
    <row r="1168" spans="1:25">
      <c r="A1168" s="2170"/>
      <c r="B1168" s="2170"/>
      <c r="C1168" s="2170"/>
      <c r="D1168" s="2170"/>
      <c r="E1168" s="2170"/>
      <c r="R1168" s="2171"/>
      <c r="S1168" s="2171"/>
      <c r="T1168" s="2171"/>
      <c r="U1168" s="2171"/>
      <c r="V1168" s="2171"/>
      <c r="W1168" s="2171"/>
      <c r="X1168" s="2171"/>
      <c r="Y1168" s="2171"/>
    </row>
    <row r="1169" spans="1:25">
      <c r="A1169" s="2170"/>
      <c r="B1169" s="2170"/>
      <c r="C1169" s="2170"/>
      <c r="D1169" s="2170"/>
      <c r="E1169" s="2170"/>
      <c r="R1169" s="2171"/>
      <c r="S1169" s="2171"/>
      <c r="T1169" s="2171"/>
      <c r="U1169" s="2171"/>
      <c r="V1169" s="2171"/>
      <c r="W1169" s="2171"/>
      <c r="X1169" s="2171"/>
      <c r="Y1169" s="2171"/>
    </row>
    <row r="1170" spans="1:25">
      <c r="A1170" s="2170"/>
      <c r="B1170" s="2170"/>
      <c r="C1170" s="2170"/>
      <c r="D1170" s="2170"/>
      <c r="E1170" s="2170"/>
      <c r="R1170" s="2171"/>
      <c r="S1170" s="2171"/>
      <c r="T1170" s="2171"/>
      <c r="U1170" s="2171"/>
      <c r="V1170" s="2171"/>
      <c r="W1170" s="2171"/>
      <c r="X1170" s="2171"/>
      <c r="Y1170" s="2171"/>
    </row>
    <row r="1171" spans="1:25">
      <c r="A1171" s="2170"/>
      <c r="B1171" s="2170"/>
      <c r="C1171" s="2170"/>
      <c r="D1171" s="2170"/>
      <c r="E1171" s="2170"/>
      <c r="R1171" s="2171"/>
      <c r="S1171" s="2171"/>
      <c r="T1171" s="2171"/>
      <c r="U1171" s="2171"/>
      <c r="V1171" s="2171"/>
      <c r="W1171" s="2171"/>
      <c r="X1171" s="2171"/>
      <c r="Y1171" s="2171"/>
    </row>
    <row r="1172" spans="1:25">
      <c r="A1172" s="2170"/>
      <c r="B1172" s="2170"/>
      <c r="C1172" s="2170"/>
      <c r="D1172" s="2170"/>
      <c r="E1172" s="2170"/>
      <c r="R1172" s="2171"/>
      <c r="S1172" s="2171"/>
      <c r="T1172" s="2171"/>
      <c r="U1172" s="2171"/>
      <c r="V1172" s="2171"/>
      <c r="W1172" s="2171"/>
      <c r="X1172" s="2171"/>
      <c r="Y1172" s="2171"/>
    </row>
    <row r="1173" spans="1:25">
      <c r="A1173" s="2170"/>
      <c r="B1173" s="2170"/>
      <c r="C1173" s="2170"/>
      <c r="D1173" s="2170"/>
      <c r="E1173" s="2170"/>
      <c r="R1173" s="2171"/>
      <c r="S1173" s="2171"/>
      <c r="T1173" s="2171"/>
      <c r="U1173" s="2171"/>
      <c r="V1173" s="2171"/>
      <c r="W1173" s="2171"/>
      <c r="X1173" s="2171"/>
      <c r="Y1173" s="2171"/>
    </row>
    <row r="1174" spans="1:25">
      <c r="A1174" s="2170"/>
      <c r="B1174" s="2170"/>
      <c r="C1174" s="2170"/>
      <c r="D1174" s="2170"/>
      <c r="E1174" s="2170"/>
      <c r="R1174" s="2171"/>
      <c r="S1174" s="2171"/>
      <c r="T1174" s="2171"/>
      <c r="U1174" s="2171"/>
      <c r="V1174" s="2171"/>
      <c r="W1174" s="2171"/>
      <c r="X1174" s="2171"/>
      <c r="Y1174" s="2171"/>
    </row>
    <row r="1175" spans="1:25">
      <c r="A1175" s="2170"/>
      <c r="B1175" s="2170"/>
      <c r="C1175" s="2170"/>
      <c r="D1175" s="2170"/>
      <c r="E1175" s="2170"/>
      <c r="R1175" s="2171"/>
      <c r="S1175" s="2171"/>
      <c r="T1175" s="2171"/>
      <c r="U1175" s="2171"/>
      <c r="V1175" s="2171"/>
      <c r="W1175" s="2171"/>
      <c r="X1175" s="2171"/>
      <c r="Y1175" s="2171"/>
    </row>
    <row r="1176" spans="1:25">
      <c r="A1176" s="2170"/>
      <c r="B1176" s="2170"/>
      <c r="C1176" s="2170"/>
      <c r="D1176" s="2170"/>
      <c r="E1176" s="2170"/>
      <c r="R1176" s="2171"/>
      <c r="S1176" s="2171"/>
      <c r="T1176" s="2171"/>
      <c r="U1176" s="2171"/>
      <c r="V1176" s="2171"/>
      <c r="W1176" s="2171"/>
      <c r="X1176" s="2171"/>
      <c r="Y1176" s="2171"/>
    </row>
    <row r="1177" spans="1:25">
      <c r="A1177" s="2170"/>
      <c r="B1177" s="2170"/>
      <c r="C1177" s="2170"/>
      <c r="D1177" s="2170"/>
      <c r="E1177" s="2170"/>
      <c r="R1177" s="2171"/>
      <c r="S1177" s="2171"/>
      <c r="T1177" s="2171"/>
      <c r="U1177" s="2171"/>
      <c r="V1177" s="2171"/>
      <c r="W1177" s="2171"/>
      <c r="X1177" s="2171"/>
      <c r="Y1177" s="2171"/>
    </row>
    <row r="1178" spans="1:25">
      <c r="A1178" s="2170"/>
      <c r="B1178" s="2170"/>
      <c r="C1178" s="2170"/>
      <c r="D1178" s="2170"/>
      <c r="E1178" s="2170"/>
      <c r="R1178" s="2171"/>
      <c r="S1178" s="2171"/>
      <c r="T1178" s="2171"/>
      <c r="U1178" s="2171"/>
      <c r="V1178" s="2171"/>
      <c r="W1178" s="2171"/>
      <c r="X1178" s="2171"/>
      <c r="Y1178" s="2171"/>
    </row>
    <row r="1179" spans="1:25">
      <c r="A1179" s="2170"/>
      <c r="B1179" s="2170"/>
      <c r="C1179" s="2170"/>
      <c r="D1179" s="2170"/>
      <c r="E1179" s="2170"/>
      <c r="R1179" s="2171"/>
      <c r="S1179" s="2171"/>
      <c r="T1179" s="2171"/>
      <c r="U1179" s="2171"/>
      <c r="V1179" s="2171"/>
      <c r="W1179" s="2171"/>
      <c r="X1179" s="2171"/>
      <c r="Y1179" s="2171"/>
    </row>
    <row r="1180" spans="1:25">
      <c r="A1180" s="2170"/>
      <c r="B1180" s="2170"/>
      <c r="C1180" s="2170"/>
      <c r="D1180" s="2170"/>
      <c r="E1180" s="2170"/>
      <c r="R1180" s="2171"/>
      <c r="S1180" s="2171"/>
      <c r="T1180" s="2171"/>
      <c r="U1180" s="2171"/>
      <c r="V1180" s="2171"/>
      <c r="W1180" s="2171"/>
      <c r="X1180" s="2171"/>
      <c r="Y1180" s="2171"/>
    </row>
    <row r="1181" spans="1:25">
      <c r="A1181" s="2170"/>
      <c r="B1181" s="2170"/>
      <c r="C1181" s="2170"/>
      <c r="D1181" s="2170"/>
      <c r="E1181" s="2170"/>
      <c r="R1181" s="2171"/>
      <c r="S1181" s="2171"/>
      <c r="T1181" s="2171"/>
      <c r="U1181" s="2171"/>
      <c r="V1181" s="2171"/>
      <c r="W1181" s="2171"/>
      <c r="X1181" s="2171"/>
      <c r="Y1181" s="2171"/>
    </row>
    <row r="1182" spans="1:25">
      <c r="A1182" s="2170"/>
      <c r="B1182" s="2170"/>
      <c r="C1182" s="2170"/>
      <c r="D1182" s="2170"/>
      <c r="E1182" s="2170"/>
      <c r="R1182" s="2171"/>
      <c r="S1182" s="2171"/>
      <c r="T1182" s="2171"/>
      <c r="U1182" s="2171"/>
      <c r="V1182" s="2171"/>
      <c r="W1182" s="2171"/>
      <c r="X1182" s="2171"/>
      <c r="Y1182" s="2171"/>
    </row>
    <row r="1183" spans="1:25">
      <c r="A1183" s="2170"/>
      <c r="B1183" s="2170"/>
      <c r="C1183" s="2170"/>
      <c r="D1183" s="2170"/>
      <c r="E1183" s="2170"/>
      <c r="R1183" s="2171"/>
      <c r="S1183" s="2171"/>
      <c r="T1183" s="2171"/>
      <c r="U1183" s="2171"/>
      <c r="V1183" s="2171"/>
      <c r="W1183" s="2171"/>
      <c r="X1183" s="2171"/>
      <c r="Y1183" s="2171"/>
    </row>
    <row r="1184" spans="1:25">
      <c r="A1184" s="2170"/>
      <c r="B1184" s="2170"/>
      <c r="C1184" s="2170"/>
      <c r="D1184" s="2170"/>
      <c r="E1184" s="2170"/>
      <c r="R1184" s="2171"/>
      <c r="S1184" s="2171"/>
      <c r="T1184" s="2171"/>
      <c r="U1184" s="2171"/>
      <c r="V1184" s="2171"/>
      <c r="W1184" s="2171"/>
      <c r="X1184" s="2171"/>
      <c r="Y1184" s="2171"/>
    </row>
    <row r="1185" spans="1:25">
      <c r="A1185" s="2170"/>
      <c r="B1185" s="2170"/>
      <c r="C1185" s="2170"/>
      <c r="D1185" s="2170"/>
      <c r="E1185" s="2170"/>
      <c r="R1185" s="2171"/>
      <c r="S1185" s="2171"/>
      <c r="T1185" s="2171"/>
      <c r="U1185" s="2171"/>
      <c r="V1185" s="2171"/>
      <c r="W1185" s="2171"/>
      <c r="X1185" s="2171"/>
      <c r="Y1185" s="2171"/>
    </row>
    <row r="1186" spans="1:25">
      <c r="A1186" s="2170"/>
      <c r="B1186" s="2170"/>
      <c r="C1186" s="2170"/>
      <c r="D1186" s="2170"/>
      <c r="E1186" s="2170"/>
      <c r="R1186" s="2171"/>
      <c r="S1186" s="2171"/>
      <c r="T1186" s="2171"/>
      <c r="U1186" s="2171"/>
      <c r="V1186" s="2171"/>
      <c r="W1186" s="2171"/>
      <c r="X1186" s="2171"/>
      <c r="Y1186" s="2171"/>
    </row>
    <row r="1187" spans="1:25">
      <c r="A1187" s="2170"/>
      <c r="B1187" s="2170"/>
      <c r="C1187" s="2170"/>
      <c r="D1187" s="2170"/>
      <c r="E1187" s="2170"/>
      <c r="R1187" s="2171"/>
      <c r="S1187" s="2171"/>
      <c r="T1187" s="2171"/>
      <c r="U1187" s="2171"/>
      <c r="V1187" s="2171"/>
      <c r="W1187" s="2171"/>
      <c r="X1187" s="2171"/>
      <c r="Y1187" s="2171"/>
    </row>
    <row r="1188" spans="1:25">
      <c r="A1188" s="2170"/>
      <c r="B1188" s="2170"/>
      <c r="C1188" s="2170"/>
      <c r="D1188" s="2170"/>
      <c r="E1188" s="2170"/>
      <c r="R1188" s="2171"/>
      <c r="S1188" s="2171"/>
      <c r="T1188" s="2171"/>
      <c r="U1188" s="2171"/>
      <c r="V1188" s="2171"/>
      <c r="W1188" s="2171"/>
      <c r="X1188" s="2171"/>
      <c r="Y1188" s="2171"/>
    </row>
    <row r="1189" spans="1:25">
      <c r="A1189" s="2170"/>
      <c r="B1189" s="2170"/>
      <c r="C1189" s="2170"/>
      <c r="D1189" s="2170"/>
      <c r="E1189" s="2170"/>
      <c r="R1189" s="2171"/>
      <c r="S1189" s="2171"/>
      <c r="T1189" s="2171"/>
      <c r="U1189" s="2171"/>
      <c r="V1189" s="2171"/>
      <c r="W1189" s="2171"/>
      <c r="X1189" s="2171"/>
      <c r="Y1189" s="2171"/>
    </row>
    <row r="1190" spans="1:25">
      <c r="A1190" s="2170"/>
      <c r="B1190" s="2170"/>
      <c r="C1190" s="2170"/>
      <c r="D1190" s="2170"/>
      <c r="E1190" s="2170"/>
      <c r="R1190" s="2171"/>
      <c r="S1190" s="2171"/>
      <c r="T1190" s="2171"/>
      <c r="U1190" s="2171"/>
      <c r="V1190" s="2171"/>
      <c r="W1190" s="2171"/>
      <c r="X1190" s="2171"/>
      <c r="Y1190" s="2171"/>
    </row>
    <row r="1191" spans="1:25">
      <c r="A1191" s="2170"/>
      <c r="B1191" s="2170"/>
      <c r="C1191" s="2170"/>
      <c r="D1191" s="2170"/>
      <c r="E1191" s="2170"/>
      <c r="R1191" s="2171"/>
      <c r="S1191" s="2171"/>
      <c r="T1191" s="2171"/>
      <c r="U1191" s="2171"/>
      <c r="V1191" s="2171"/>
      <c r="W1191" s="2171"/>
      <c r="X1191" s="2171"/>
      <c r="Y1191" s="2171"/>
    </row>
    <row r="1192" spans="1:25">
      <c r="A1192" s="2170"/>
      <c r="B1192" s="2170"/>
      <c r="C1192" s="2170"/>
      <c r="D1192" s="2170"/>
      <c r="E1192" s="2170"/>
      <c r="R1192" s="2171"/>
      <c r="S1192" s="2171"/>
      <c r="T1192" s="2171"/>
      <c r="U1192" s="2171"/>
      <c r="V1192" s="2171"/>
      <c r="W1192" s="2171"/>
      <c r="X1192" s="2171"/>
      <c r="Y1192" s="2171"/>
    </row>
    <row r="1193" spans="1:25">
      <c r="A1193" s="2170"/>
      <c r="B1193" s="2170"/>
      <c r="C1193" s="2170"/>
      <c r="D1193" s="2170"/>
      <c r="E1193" s="2170"/>
      <c r="R1193" s="2171"/>
      <c r="S1193" s="2171"/>
      <c r="T1193" s="2171"/>
      <c r="U1193" s="2171"/>
      <c r="V1193" s="2171"/>
      <c r="W1193" s="2171"/>
      <c r="X1193" s="2171"/>
      <c r="Y1193" s="2171"/>
    </row>
    <row r="1194" spans="1:25">
      <c r="A1194" s="2170"/>
      <c r="B1194" s="2170"/>
      <c r="C1194" s="2170"/>
      <c r="D1194" s="2170"/>
      <c r="E1194" s="2170"/>
      <c r="R1194" s="2171"/>
      <c r="S1194" s="2171"/>
      <c r="T1194" s="2171"/>
      <c r="U1194" s="2171"/>
      <c r="V1194" s="2171"/>
      <c r="W1194" s="2171"/>
      <c r="X1194" s="2171"/>
      <c r="Y1194" s="2171"/>
    </row>
    <row r="1195" spans="1:25">
      <c r="A1195" s="2170"/>
      <c r="B1195" s="2170"/>
      <c r="C1195" s="2170"/>
      <c r="D1195" s="2170"/>
      <c r="E1195" s="2170"/>
      <c r="R1195" s="2171"/>
      <c r="S1195" s="2171"/>
      <c r="T1195" s="2171"/>
      <c r="U1195" s="2171"/>
      <c r="V1195" s="2171"/>
      <c r="W1195" s="2171"/>
      <c r="X1195" s="2171"/>
      <c r="Y1195" s="2171"/>
    </row>
    <row r="1196" spans="1:25">
      <c r="A1196" s="2170"/>
      <c r="B1196" s="2170"/>
      <c r="C1196" s="2170"/>
      <c r="D1196" s="2170"/>
      <c r="E1196" s="2170"/>
      <c r="R1196" s="2171"/>
      <c r="S1196" s="2171"/>
      <c r="T1196" s="2171"/>
      <c r="U1196" s="2171"/>
      <c r="V1196" s="2171"/>
      <c r="W1196" s="2171"/>
      <c r="X1196" s="2171"/>
      <c r="Y1196" s="2171"/>
    </row>
    <row r="1197" spans="1:25">
      <c r="A1197" s="2170"/>
      <c r="B1197" s="2170"/>
      <c r="C1197" s="2170"/>
      <c r="D1197" s="2170"/>
      <c r="E1197" s="2170"/>
      <c r="R1197" s="2171"/>
      <c r="S1197" s="2171"/>
      <c r="T1197" s="2171"/>
      <c r="U1197" s="2171"/>
      <c r="V1197" s="2171"/>
      <c r="W1197" s="2171"/>
      <c r="X1197" s="2171"/>
      <c r="Y1197" s="2171"/>
    </row>
    <row r="1198" spans="1:25">
      <c r="A1198" s="2170"/>
      <c r="B1198" s="2170"/>
      <c r="C1198" s="2170"/>
      <c r="D1198" s="2170"/>
      <c r="E1198" s="2170"/>
      <c r="R1198" s="2171"/>
      <c r="S1198" s="2171"/>
      <c r="T1198" s="2171"/>
      <c r="U1198" s="2171"/>
      <c r="V1198" s="2171"/>
      <c r="W1198" s="2171"/>
      <c r="X1198" s="2171"/>
      <c r="Y1198" s="2171"/>
    </row>
    <row r="1199" spans="1:25">
      <c r="A1199" s="2170"/>
      <c r="B1199" s="2170"/>
      <c r="C1199" s="2170"/>
      <c r="D1199" s="2170"/>
      <c r="E1199" s="2170"/>
      <c r="R1199" s="2171"/>
      <c r="S1199" s="2171"/>
      <c r="T1199" s="2171"/>
      <c r="U1199" s="2171"/>
      <c r="V1199" s="2171"/>
      <c r="W1199" s="2171"/>
      <c r="X1199" s="2171"/>
      <c r="Y1199" s="2171"/>
    </row>
    <row r="1200" spans="1:25">
      <c r="A1200" s="2170"/>
      <c r="B1200" s="2170"/>
      <c r="C1200" s="2170"/>
      <c r="D1200" s="2170"/>
      <c r="E1200" s="2170"/>
      <c r="R1200" s="2171"/>
      <c r="S1200" s="2171"/>
      <c r="T1200" s="2171"/>
      <c r="U1200" s="2171"/>
      <c r="V1200" s="2171"/>
      <c r="W1200" s="2171"/>
      <c r="X1200" s="2171"/>
      <c r="Y1200" s="2171"/>
    </row>
    <row r="1201" spans="1:25">
      <c r="A1201" s="2170"/>
      <c r="B1201" s="2170"/>
      <c r="C1201" s="2170"/>
      <c r="D1201" s="2170"/>
      <c r="E1201" s="2170"/>
      <c r="R1201" s="2171"/>
      <c r="S1201" s="2171"/>
      <c r="T1201" s="2171"/>
      <c r="U1201" s="2171"/>
      <c r="V1201" s="2171"/>
      <c r="W1201" s="2171"/>
      <c r="X1201" s="2171"/>
      <c r="Y1201" s="2171"/>
    </row>
    <row r="1202" spans="1:25">
      <c r="A1202" s="2170"/>
      <c r="B1202" s="2170"/>
      <c r="C1202" s="2170"/>
      <c r="D1202" s="2170"/>
      <c r="E1202" s="2170"/>
      <c r="R1202" s="2171"/>
      <c r="S1202" s="2171"/>
      <c r="T1202" s="2171"/>
      <c r="U1202" s="2171"/>
      <c r="V1202" s="2171"/>
      <c r="W1202" s="2171"/>
      <c r="X1202" s="2171"/>
      <c r="Y1202" s="2171"/>
    </row>
    <row r="1203" spans="1:25">
      <c r="A1203" s="2170"/>
      <c r="B1203" s="2170"/>
      <c r="C1203" s="2170"/>
      <c r="D1203" s="2170"/>
      <c r="E1203" s="2170"/>
      <c r="R1203" s="2171"/>
      <c r="S1203" s="2171"/>
      <c r="T1203" s="2171"/>
      <c r="U1203" s="2171"/>
      <c r="V1203" s="2171"/>
      <c r="W1203" s="2171"/>
      <c r="X1203" s="2171"/>
      <c r="Y1203" s="2171"/>
    </row>
    <row r="1204" spans="1:25">
      <c r="A1204" s="2170"/>
      <c r="B1204" s="2170"/>
      <c r="C1204" s="2170"/>
      <c r="D1204" s="2170"/>
      <c r="E1204" s="2170"/>
      <c r="R1204" s="2171"/>
      <c r="S1204" s="2171"/>
      <c r="T1204" s="2171"/>
      <c r="U1204" s="2171"/>
      <c r="V1204" s="2171"/>
      <c r="W1204" s="2171"/>
      <c r="X1204" s="2171"/>
      <c r="Y1204" s="2171"/>
    </row>
    <row r="1205" spans="1:25">
      <c r="A1205" s="2170"/>
      <c r="B1205" s="2170"/>
      <c r="C1205" s="2170"/>
      <c r="D1205" s="2170"/>
      <c r="E1205" s="2170"/>
      <c r="R1205" s="2171"/>
      <c r="S1205" s="2171"/>
      <c r="T1205" s="2171"/>
      <c r="U1205" s="2171"/>
      <c r="V1205" s="2171"/>
      <c r="W1205" s="2171"/>
      <c r="X1205" s="2171"/>
      <c r="Y1205" s="2171"/>
    </row>
    <row r="1206" spans="1:25">
      <c r="A1206" s="2170"/>
      <c r="B1206" s="2170"/>
      <c r="C1206" s="2170"/>
      <c r="D1206" s="2170"/>
      <c r="E1206" s="2170"/>
      <c r="R1206" s="2171"/>
      <c r="S1206" s="2171"/>
      <c r="T1206" s="2171"/>
      <c r="U1206" s="2171"/>
      <c r="V1206" s="2171"/>
      <c r="W1206" s="2171"/>
      <c r="X1206" s="2171"/>
      <c r="Y1206" s="2171"/>
    </row>
    <row r="1207" spans="1:25">
      <c r="A1207" s="2170"/>
      <c r="B1207" s="2170"/>
      <c r="C1207" s="2170"/>
      <c r="D1207" s="2170"/>
      <c r="E1207" s="2170"/>
      <c r="R1207" s="2171"/>
      <c r="S1207" s="2171"/>
      <c r="T1207" s="2171"/>
      <c r="U1207" s="2171"/>
      <c r="V1207" s="2171"/>
      <c r="W1207" s="2171"/>
      <c r="X1207" s="2171"/>
      <c r="Y1207" s="2171"/>
    </row>
    <row r="1208" spans="1:25">
      <c r="A1208" s="2170"/>
      <c r="B1208" s="2170"/>
      <c r="C1208" s="2170"/>
      <c r="D1208" s="2170"/>
      <c r="E1208" s="2170"/>
      <c r="R1208" s="2171"/>
      <c r="S1208" s="2171"/>
      <c r="T1208" s="2171"/>
      <c r="U1208" s="2171"/>
      <c r="V1208" s="2171"/>
      <c r="W1208" s="2171"/>
      <c r="X1208" s="2171"/>
      <c r="Y1208" s="2171"/>
    </row>
    <row r="1209" spans="1:25">
      <c r="A1209" s="2170"/>
      <c r="B1209" s="2170"/>
      <c r="C1209" s="2170"/>
      <c r="D1209" s="2170"/>
      <c r="E1209" s="2170"/>
      <c r="R1209" s="2171"/>
      <c r="S1209" s="2171"/>
      <c r="T1209" s="2171"/>
      <c r="U1209" s="2171"/>
      <c r="V1209" s="2171"/>
      <c r="W1209" s="2171"/>
      <c r="X1209" s="2171"/>
      <c r="Y1209" s="2171"/>
    </row>
    <row r="1210" spans="1:25">
      <c r="A1210" s="2170"/>
      <c r="B1210" s="2170"/>
      <c r="C1210" s="2170"/>
      <c r="D1210" s="2170"/>
      <c r="E1210" s="2170"/>
      <c r="R1210" s="2171"/>
      <c r="S1210" s="2171"/>
      <c r="T1210" s="2171"/>
      <c r="U1210" s="2171"/>
      <c r="V1210" s="2171"/>
      <c r="W1210" s="2171"/>
      <c r="X1210" s="2171"/>
      <c r="Y1210" s="2171"/>
    </row>
    <row r="1211" spans="1:25">
      <c r="A1211" s="2170"/>
      <c r="B1211" s="2170"/>
      <c r="C1211" s="2170"/>
      <c r="D1211" s="2170"/>
      <c r="E1211" s="2170"/>
      <c r="R1211" s="2171"/>
      <c r="S1211" s="2171"/>
      <c r="T1211" s="2171"/>
      <c r="U1211" s="2171"/>
      <c r="V1211" s="2171"/>
      <c r="W1211" s="2171"/>
      <c r="X1211" s="2171"/>
      <c r="Y1211" s="2171"/>
    </row>
    <row r="1212" spans="1:25">
      <c r="A1212" s="2170"/>
      <c r="B1212" s="2170"/>
      <c r="C1212" s="2170"/>
      <c r="D1212" s="2170"/>
      <c r="E1212" s="2170"/>
      <c r="R1212" s="2171"/>
      <c r="S1212" s="2171"/>
      <c r="T1212" s="2171"/>
      <c r="U1212" s="2171"/>
      <c r="V1212" s="2171"/>
      <c r="W1212" s="2171"/>
      <c r="X1212" s="2171"/>
      <c r="Y1212" s="2171"/>
    </row>
    <row r="1213" spans="1:25">
      <c r="A1213" s="2170"/>
      <c r="B1213" s="2170"/>
      <c r="C1213" s="2170"/>
      <c r="D1213" s="2170"/>
      <c r="E1213" s="2170"/>
      <c r="R1213" s="2171"/>
      <c r="S1213" s="2171"/>
      <c r="T1213" s="2171"/>
      <c r="U1213" s="2171"/>
      <c r="V1213" s="2171"/>
      <c r="W1213" s="2171"/>
      <c r="X1213" s="2171"/>
      <c r="Y1213" s="2171"/>
    </row>
    <row r="1214" spans="1:25">
      <c r="A1214" s="2170"/>
      <c r="B1214" s="2170"/>
      <c r="C1214" s="2170"/>
      <c r="D1214" s="2170"/>
      <c r="E1214" s="2170"/>
      <c r="R1214" s="2171"/>
      <c r="S1214" s="2171"/>
      <c r="T1214" s="2171"/>
      <c r="U1214" s="2171"/>
      <c r="V1214" s="2171"/>
      <c r="W1214" s="2171"/>
      <c r="X1214" s="2171"/>
      <c r="Y1214" s="2171"/>
    </row>
    <row r="1215" spans="1:25">
      <c r="A1215" s="2170"/>
      <c r="B1215" s="2170"/>
      <c r="C1215" s="2170"/>
      <c r="D1215" s="2170"/>
      <c r="E1215" s="2170"/>
      <c r="R1215" s="2171"/>
      <c r="S1215" s="2171"/>
      <c r="T1215" s="2171"/>
      <c r="U1215" s="2171"/>
      <c r="V1215" s="2171"/>
      <c r="W1215" s="2171"/>
      <c r="X1215" s="2171"/>
      <c r="Y1215" s="2171"/>
    </row>
    <row r="1216" spans="1:25">
      <c r="A1216" s="2170"/>
      <c r="B1216" s="2170"/>
      <c r="C1216" s="2170"/>
      <c r="D1216" s="2170"/>
      <c r="E1216" s="2170"/>
      <c r="R1216" s="2171"/>
      <c r="S1216" s="2171"/>
      <c r="T1216" s="2171"/>
      <c r="U1216" s="2171"/>
      <c r="V1216" s="2171"/>
      <c r="W1216" s="2171"/>
      <c r="X1216" s="2171"/>
      <c r="Y1216" s="2171"/>
    </row>
    <row r="1217" spans="1:25">
      <c r="A1217" s="2170"/>
      <c r="B1217" s="2170"/>
      <c r="C1217" s="2170"/>
      <c r="D1217" s="2170"/>
      <c r="E1217" s="2170"/>
      <c r="R1217" s="2171"/>
      <c r="S1217" s="2171"/>
      <c r="T1217" s="2171"/>
      <c r="U1217" s="2171"/>
      <c r="V1217" s="2171"/>
      <c r="W1217" s="2171"/>
      <c r="X1217" s="2171"/>
      <c r="Y1217" s="2171"/>
    </row>
    <row r="1218" spans="1:25">
      <c r="A1218" s="2170"/>
      <c r="B1218" s="2170"/>
      <c r="C1218" s="2170"/>
      <c r="D1218" s="2170"/>
      <c r="E1218" s="2170"/>
      <c r="R1218" s="2171"/>
      <c r="S1218" s="2171"/>
      <c r="T1218" s="2171"/>
      <c r="U1218" s="2171"/>
      <c r="V1218" s="2171"/>
      <c r="W1218" s="2171"/>
      <c r="X1218" s="2171"/>
      <c r="Y1218" s="2171"/>
    </row>
    <row r="1219" spans="1:25">
      <c r="A1219" s="2170"/>
      <c r="B1219" s="2170"/>
      <c r="C1219" s="2170"/>
      <c r="D1219" s="2170"/>
      <c r="E1219" s="2170"/>
      <c r="R1219" s="2171"/>
      <c r="S1219" s="2171"/>
      <c r="T1219" s="2171"/>
      <c r="U1219" s="2171"/>
      <c r="V1219" s="2171"/>
      <c r="W1219" s="2171"/>
      <c r="X1219" s="2171"/>
      <c r="Y1219" s="2171"/>
    </row>
    <row r="1220" spans="1:25">
      <c r="A1220" s="2170"/>
      <c r="B1220" s="2170"/>
      <c r="C1220" s="2170"/>
      <c r="D1220" s="2170"/>
      <c r="E1220" s="2170"/>
      <c r="R1220" s="2171"/>
      <c r="S1220" s="2171"/>
      <c r="T1220" s="2171"/>
      <c r="U1220" s="2171"/>
      <c r="V1220" s="2171"/>
      <c r="W1220" s="2171"/>
      <c r="X1220" s="2171"/>
      <c r="Y1220" s="2171"/>
    </row>
    <row r="1221" spans="1:25">
      <c r="A1221" s="2170"/>
      <c r="B1221" s="2170"/>
      <c r="C1221" s="2170"/>
      <c r="D1221" s="2170"/>
      <c r="E1221" s="2170"/>
      <c r="R1221" s="2171"/>
      <c r="S1221" s="2171"/>
      <c r="T1221" s="2171"/>
      <c r="U1221" s="2171"/>
      <c r="V1221" s="2171"/>
      <c r="W1221" s="2171"/>
      <c r="X1221" s="2171"/>
      <c r="Y1221" s="2171"/>
    </row>
    <row r="1222" spans="1:25">
      <c r="A1222" s="2170"/>
      <c r="B1222" s="2170"/>
      <c r="C1222" s="2170"/>
      <c r="D1222" s="2170"/>
      <c r="E1222" s="2170"/>
      <c r="R1222" s="2171"/>
      <c r="S1222" s="2171"/>
      <c r="T1222" s="2171"/>
      <c r="U1222" s="2171"/>
      <c r="V1222" s="2171"/>
      <c r="W1222" s="2171"/>
      <c r="X1222" s="2171"/>
      <c r="Y1222" s="2171"/>
    </row>
    <row r="1223" spans="1:25">
      <c r="A1223" s="2170"/>
      <c r="B1223" s="2170"/>
      <c r="C1223" s="2170"/>
      <c r="D1223" s="2170"/>
      <c r="E1223" s="2170"/>
      <c r="R1223" s="2171"/>
      <c r="S1223" s="2171"/>
      <c r="T1223" s="2171"/>
      <c r="U1223" s="2171"/>
      <c r="V1223" s="2171"/>
      <c r="W1223" s="2171"/>
      <c r="X1223" s="2171"/>
      <c r="Y1223" s="2171"/>
    </row>
    <row r="1224" spans="1:25">
      <c r="A1224" s="2170"/>
      <c r="B1224" s="2170"/>
      <c r="C1224" s="2170"/>
      <c r="D1224" s="2170"/>
      <c r="E1224" s="2170"/>
      <c r="R1224" s="2171"/>
      <c r="S1224" s="2171"/>
      <c r="T1224" s="2171"/>
      <c r="U1224" s="2171"/>
      <c r="V1224" s="2171"/>
      <c r="W1224" s="2171"/>
      <c r="X1224" s="2171"/>
      <c r="Y1224" s="2171"/>
    </row>
    <row r="1225" spans="1:25">
      <c r="A1225" s="2170"/>
      <c r="B1225" s="2170"/>
      <c r="C1225" s="2170"/>
      <c r="D1225" s="2170"/>
      <c r="E1225" s="2170"/>
      <c r="R1225" s="2171"/>
      <c r="S1225" s="2171"/>
      <c r="T1225" s="2171"/>
      <c r="U1225" s="2171"/>
      <c r="V1225" s="2171"/>
      <c r="W1225" s="2171"/>
      <c r="X1225" s="2171"/>
      <c r="Y1225" s="2171"/>
    </row>
    <row r="1226" spans="1:25">
      <c r="A1226" s="2170"/>
      <c r="B1226" s="2170"/>
      <c r="C1226" s="2170"/>
      <c r="D1226" s="2170"/>
      <c r="E1226" s="2170"/>
      <c r="R1226" s="2171"/>
      <c r="S1226" s="2171"/>
      <c r="T1226" s="2171"/>
      <c r="U1226" s="2171"/>
      <c r="V1226" s="2171"/>
      <c r="W1226" s="2171"/>
      <c r="X1226" s="2171"/>
      <c r="Y1226" s="2171"/>
    </row>
    <row r="1227" spans="1:25">
      <c r="A1227" s="2170"/>
      <c r="B1227" s="2170"/>
      <c r="C1227" s="2170"/>
      <c r="D1227" s="2170"/>
      <c r="E1227" s="2170"/>
      <c r="R1227" s="2171"/>
      <c r="S1227" s="2171"/>
      <c r="T1227" s="2171"/>
      <c r="U1227" s="2171"/>
      <c r="V1227" s="2171"/>
      <c r="W1227" s="2171"/>
      <c r="X1227" s="2171"/>
      <c r="Y1227" s="2171"/>
    </row>
    <row r="1228" spans="1:25">
      <c r="A1228" s="2170"/>
      <c r="B1228" s="2170"/>
      <c r="C1228" s="2170"/>
      <c r="D1228" s="2170"/>
      <c r="E1228" s="2170"/>
      <c r="R1228" s="2171"/>
      <c r="S1228" s="2171"/>
      <c r="T1228" s="2171"/>
      <c r="U1228" s="2171"/>
      <c r="V1228" s="2171"/>
      <c r="W1228" s="2171"/>
      <c r="X1228" s="2171"/>
      <c r="Y1228" s="2171"/>
    </row>
    <row r="1229" spans="1:25">
      <c r="A1229" s="2170"/>
      <c r="B1229" s="2170"/>
      <c r="C1229" s="2170"/>
      <c r="D1229" s="2170"/>
      <c r="E1229" s="2170"/>
      <c r="R1229" s="2171"/>
      <c r="S1229" s="2171"/>
      <c r="T1229" s="2171"/>
      <c r="U1229" s="2171"/>
      <c r="V1229" s="2171"/>
      <c r="W1229" s="2171"/>
      <c r="X1229" s="2171"/>
      <c r="Y1229" s="2171"/>
    </row>
    <row r="1230" spans="1:25">
      <c r="A1230" s="2170"/>
      <c r="B1230" s="2170"/>
      <c r="C1230" s="2170"/>
      <c r="D1230" s="2170"/>
      <c r="E1230" s="2170"/>
      <c r="R1230" s="2171"/>
      <c r="S1230" s="2171"/>
      <c r="T1230" s="2171"/>
      <c r="U1230" s="2171"/>
      <c r="V1230" s="2171"/>
      <c r="W1230" s="2171"/>
      <c r="X1230" s="2171"/>
      <c r="Y1230" s="2171"/>
    </row>
    <row r="1231" spans="1:25">
      <c r="A1231" s="2170"/>
      <c r="B1231" s="2170"/>
      <c r="C1231" s="2170"/>
      <c r="D1231" s="2170"/>
      <c r="E1231" s="2170"/>
      <c r="R1231" s="2171"/>
      <c r="S1231" s="2171"/>
      <c r="T1231" s="2171"/>
      <c r="U1231" s="2171"/>
      <c r="V1231" s="2171"/>
      <c r="W1231" s="2171"/>
      <c r="X1231" s="2171"/>
      <c r="Y1231" s="2171"/>
    </row>
    <row r="1232" spans="1:25">
      <c r="A1232" s="2170"/>
      <c r="B1232" s="2170"/>
      <c r="C1232" s="2170"/>
      <c r="D1232" s="2170"/>
      <c r="E1232" s="2170"/>
      <c r="R1232" s="2171"/>
      <c r="S1232" s="2171"/>
      <c r="T1232" s="2171"/>
      <c r="U1232" s="2171"/>
      <c r="V1232" s="2171"/>
      <c r="W1232" s="2171"/>
      <c r="X1232" s="2171"/>
      <c r="Y1232" s="2171"/>
    </row>
    <row r="1233" spans="1:25">
      <c r="A1233" s="2170"/>
      <c r="B1233" s="2170"/>
      <c r="C1233" s="2170"/>
      <c r="D1233" s="2170"/>
      <c r="E1233" s="2170"/>
      <c r="R1233" s="2171"/>
      <c r="S1233" s="2171"/>
      <c r="T1233" s="2171"/>
      <c r="U1233" s="2171"/>
      <c r="V1233" s="2171"/>
      <c r="W1233" s="2171"/>
      <c r="X1233" s="2171"/>
      <c r="Y1233" s="2171"/>
    </row>
    <row r="1234" spans="1:25">
      <c r="A1234" s="2170"/>
      <c r="B1234" s="2170"/>
      <c r="C1234" s="2170"/>
      <c r="D1234" s="2170"/>
      <c r="E1234" s="2170"/>
      <c r="R1234" s="2171"/>
      <c r="S1234" s="2171"/>
      <c r="T1234" s="2171"/>
      <c r="U1234" s="2171"/>
      <c r="V1234" s="2171"/>
      <c r="W1234" s="2171"/>
      <c r="X1234" s="2171"/>
      <c r="Y1234" s="2171"/>
    </row>
    <row r="1235" spans="1:25">
      <c r="A1235" s="2170"/>
      <c r="B1235" s="2170"/>
      <c r="C1235" s="2170"/>
      <c r="D1235" s="2170"/>
      <c r="E1235" s="2170"/>
      <c r="R1235" s="2171"/>
      <c r="S1235" s="2171"/>
      <c r="T1235" s="2171"/>
      <c r="U1235" s="2171"/>
      <c r="V1235" s="2171"/>
      <c r="W1235" s="2171"/>
      <c r="X1235" s="2171"/>
      <c r="Y1235" s="2171"/>
    </row>
    <row r="1236" spans="1:25">
      <c r="A1236" s="2170"/>
      <c r="B1236" s="2170"/>
      <c r="C1236" s="2170"/>
      <c r="D1236" s="2170"/>
      <c r="E1236" s="2170"/>
      <c r="R1236" s="2171"/>
      <c r="S1236" s="2171"/>
      <c r="T1236" s="2171"/>
      <c r="U1236" s="2171"/>
      <c r="V1236" s="2171"/>
      <c r="W1236" s="2171"/>
      <c r="X1236" s="2171"/>
      <c r="Y1236" s="2171"/>
    </row>
    <row r="1237" spans="1:25">
      <c r="A1237" s="2170"/>
      <c r="B1237" s="2170"/>
      <c r="C1237" s="2170"/>
      <c r="D1237" s="2170"/>
      <c r="E1237" s="2170"/>
      <c r="R1237" s="2171"/>
      <c r="S1237" s="2171"/>
      <c r="T1237" s="2171"/>
      <c r="U1237" s="2171"/>
      <c r="V1237" s="2171"/>
      <c r="W1237" s="2171"/>
      <c r="X1237" s="2171"/>
      <c r="Y1237" s="2171"/>
    </row>
    <row r="1238" spans="1:25">
      <c r="A1238" s="2170"/>
      <c r="B1238" s="2170"/>
      <c r="C1238" s="2170"/>
      <c r="D1238" s="2170"/>
      <c r="E1238" s="2170"/>
      <c r="R1238" s="2171"/>
      <c r="S1238" s="2171"/>
      <c r="T1238" s="2171"/>
      <c r="U1238" s="2171"/>
      <c r="V1238" s="2171"/>
      <c r="W1238" s="2171"/>
      <c r="X1238" s="2171"/>
      <c r="Y1238" s="2171"/>
    </row>
    <row r="1239" spans="1:25">
      <c r="A1239" s="2170"/>
      <c r="B1239" s="2170"/>
      <c r="C1239" s="2170"/>
      <c r="D1239" s="2170"/>
      <c r="E1239" s="2170"/>
      <c r="R1239" s="2171"/>
      <c r="S1239" s="2171"/>
      <c r="T1239" s="2171"/>
      <c r="U1239" s="2171"/>
      <c r="V1239" s="2171"/>
      <c r="W1239" s="2171"/>
      <c r="X1239" s="2171"/>
      <c r="Y1239" s="2171"/>
    </row>
    <row r="1240" spans="1:25">
      <c r="A1240" s="2170"/>
      <c r="B1240" s="2170"/>
      <c r="C1240" s="2170"/>
      <c r="D1240" s="2170"/>
      <c r="E1240" s="2170"/>
      <c r="R1240" s="2171"/>
      <c r="S1240" s="2171"/>
      <c r="T1240" s="2171"/>
      <c r="U1240" s="2171"/>
      <c r="V1240" s="2171"/>
      <c r="W1240" s="2171"/>
      <c r="X1240" s="2171"/>
      <c r="Y1240" s="2171"/>
    </row>
    <row r="1241" spans="1:25">
      <c r="A1241" s="2170"/>
      <c r="B1241" s="2170"/>
      <c r="C1241" s="2170"/>
      <c r="D1241" s="2170"/>
      <c r="E1241" s="2170"/>
      <c r="R1241" s="2171"/>
      <c r="S1241" s="2171"/>
      <c r="T1241" s="2171"/>
      <c r="U1241" s="2171"/>
      <c r="V1241" s="2171"/>
      <c r="W1241" s="2171"/>
      <c r="X1241" s="2171"/>
      <c r="Y1241" s="2171"/>
    </row>
    <row r="1242" spans="1:25">
      <c r="A1242" s="2170"/>
      <c r="B1242" s="2170"/>
      <c r="C1242" s="2170"/>
      <c r="D1242" s="2170"/>
      <c r="E1242" s="2170"/>
      <c r="R1242" s="2171"/>
      <c r="S1242" s="2171"/>
      <c r="T1242" s="2171"/>
      <c r="U1242" s="2171"/>
      <c r="V1242" s="2171"/>
      <c r="W1242" s="2171"/>
      <c r="X1242" s="2171"/>
      <c r="Y1242" s="2171"/>
    </row>
    <row r="1243" spans="1:25">
      <c r="A1243" s="2170"/>
      <c r="B1243" s="2170"/>
      <c r="C1243" s="2170"/>
      <c r="D1243" s="2170"/>
      <c r="E1243" s="2170"/>
      <c r="R1243" s="2171"/>
      <c r="S1243" s="2171"/>
      <c r="T1243" s="2171"/>
      <c r="U1243" s="2171"/>
      <c r="V1243" s="2171"/>
      <c r="W1243" s="2171"/>
      <c r="X1243" s="2171"/>
      <c r="Y1243" s="2171"/>
    </row>
    <row r="1244" spans="1:25">
      <c r="A1244" s="2170"/>
      <c r="B1244" s="2170"/>
      <c r="C1244" s="2170"/>
      <c r="D1244" s="2170"/>
      <c r="E1244" s="2170"/>
      <c r="R1244" s="2171"/>
      <c r="S1244" s="2171"/>
      <c r="T1244" s="2171"/>
      <c r="U1244" s="2171"/>
      <c r="V1244" s="2171"/>
      <c r="W1244" s="2171"/>
      <c r="X1244" s="2171"/>
      <c r="Y1244" s="2171"/>
    </row>
    <row r="1245" spans="1:25">
      <c r="A1245" s="2170"/>
      <c r="B1245" s="2170"/>
      <c r="C1245" s="2170"/>
      <c r="D1245" s="2170"/>
      <c r="E1245" s="2170"/>
      <c r="R1245" s="2171"/>
      <c r="S1245" s="2171"/>
      <c r="T1245" s="2171"/>
      <c r="U1245" s="2171"/>
      <c r="V1245" s="2171"/>
      <c r="W1245" s="2171"/>
      <c r="X1245" s="2171"/>
      <c r="Y1245" s="2171"/>
    </row>
    <row r="1246" spans="1:25">
      <c r="A1246" s="2170"/>
      <c r="B1246" s="2170"/>
      <c r="C1246" s="2170"/>
      <c r="D1246" s="2170"/>
      <c r="E1246" s="2170"/>
      <c r="R1246" s="2171"/>
      <c r="S1246" s="2171"/>
      <c r="T1246" s="2171"/>
      <c r="U1246" s="2171"/>
      <c r="V1246" s="2171"/>
      <c r="W1246" s="2171"/>
      <c r="X1246" s="2171"/>
      <c r="Y1246" s="2171"/>
    </row>
    <row r="1247" spans="1:25">
      <c r="A1247" s="2170"/>
      <c r="B1247" s="2170"/>
      <c r="C1247" s="2170"/>
      <c r="D1247" s="2170"/>
      <c r="E1247" s="2170"/>
      <c r="R1247" s="2171"/>
      <c r="S1247" s="2171"/>
      <c r="T1247" s="2171"/>
      <c r="U1247" s="2171"/>
      <c r="V1247" s="2171"/>
      <c r="W1247" s="2171"/>
      <c r="X1247" s="2171"/>
      <c r="Y1247" s="2171"/>
    </row>
    <row r="1248" spans="1:25">
      <c r="A1248" s="2170"/>
      <c r="B1248" s="2170"/>
      <c r="C1248" s="2170"/>
      <c r="D1248" s="2170"/>
      <c r="E1248" s="2170"/>
      <c r="R1248" s="2171"/>
      <c r="S1248" s="2171"/>
      <c r="T1248" s="2171"/>
      <c r="U1248" s="2171"/>
      <c r="V1248" s="2171"/>
      <c r="W1248" s="2171"/>
      <c r="X1248" s="2171"/>
      <c r="Y1248" s="2171"/>
    </row>
    <row r="1249" spans="1:25">
      <c r="A1249" s="2170"/>
      <c r="B1249" s="2170"/>
      <c r="C1249" s="2170"/>
      <c r="D1249" s="2170"/>
      <c r="E1249" s="2170"/>
      <c r="R1249" s="2171"/>
      <c r="S1249" s="2171"/>
      <c r="T1249" s="2171"/>
      <c r="U1249" s="2171"/>
      <c r="V1249" s="2171"/>
      <c r="W1249" s="2171"/>
      <c r="X1249" s="2171"/>
      <c r="Y1249" s="2171"/>
    </row>
    <row r="1250" spans="1:25">
      <c r="A1250" s="2170"/>
      <c r="B1250" s="2170"/>
      <c r="C1250" s="2170"/>
      <c r="D1250" s="2170"/>
      <c r="E1250" s="2170"/>
      <c r="R1250" s="2171"/>
      <c r="S1250" s="2171"/>
      <c r="T1250" s="2171"/>
      <c r="U1250" s="2171"/>
      <c r="V1250" s="2171"/>
      <c r="W1250" s="2171"/>
      <c r="X1250" s="2171"/>
      <c r="Y1250" s="2171"/>
    </row>
    <row r="1251" spans="1:25">
      <c r="A1251" s="2170"/>
      <c r="B1251" s="2170"/>
      <c r="C1251" s="2170"/>
      <c r="D1251" s="2170"/>
      <c r="E1251" s="2170"/>
      <c r="R1251" s="2171"/>
      <c r="S1251" s="2171"/>
      <c r="T1251" s="2171"/>
      <c r="U1251" s="2171"/>
      <c r="V1251" s="2171"/>
      <c r="W1251" s="2171"/>
      <c r="X1251" s="2171"/>
      <c r="Y1251" s="2171"/>
    </row>
    <row r="1252" spans="1:25">
      <c r="A1252" s="2170"/>
      <c r="B1252" s="2170"/>
      <c r="C1252" s="2170"/>
      <c r="D1252" s="2170"/>
      <c r="E1252" s="2170"/>
      <c r="R1252" s="2171"/>
      <c r="S1252" s="2171"/>
      <c r="T1252" s="2171"/>
      <c r="U1252" s="2171"/>
      <c r="V1252" s="2171"/>
      <c r="W1252" s="2171"/>
      <c r="X1252" s="2171"/>
      <c r="Y1252" s="2171"/>
    </row>
    <row r="1253" spans="1:25">
      <c r="A1253" s="2170"/>
      <c r="B1253" s="2170"/>
      <c r="C1253" s="2170"/>
      <c r="D1253" s="2170"/>
      <c r="E1253" s="2170"/>
      <c r="R1253" s="2171"/>
      <c r="S1253" s="2171"/>
      <c r="T1253" s="2171"/>
      <c r="U1253" s="2171"/>
      <c r="V1253" s="2171"/>
      <c r="W1253" s="2171"/>
      <c r="X1253" s="2171"/>
      <c r="Y1253" s="2171"/>
    </row>
    <row r="1254" spans="1:25">
      <c r="A1254" s="2170"/>
      <c r="B1254" s="2170"/>
      <c r="C1254" s="2170"/>
      <c r="D1254" s="2170"/>
      <c r="E1254" s="2170"/>
      <c r="R1254" s="2171"/>
      <c r="S1254" s="2171"/>
      <c r="T1254" s="2171"/>
      <c r="U1254" s="2171"/>
      <c r="V1254" s="2171"/>
      <c r="W1254" s="2171"/>
      <c r="X1254" s="2171"/>
      <c r="Y1254" s="2171"/>
    </row>
    <row r="1255" spans="1:25">
      <c r="A1255" s="2170"/>
      <c r="B1255" s="2170"/>
      <c r="C1255" s="2170"/>
      <c r="D1255" s="2170"/>
      <c r="E1255" s="2170"/>
      <c r="R1255" s="2171"/>
      <c r="S1255" s="2171"/>
      <c r="T1255" s="2171"/>
      <c r="U1255" s="2171"/>
      <c r="V1255" s="2171"/>
      <c r="W1255" s="2171"/>
      <c r="X1255" s="2171"/>
      <c r="Y1255" s="2171"/>
    </row>
    <row r="1256" spans="1:25">
      <c r="A1256" s="2170"/>
      <c r="B1256" s="2170"/>
      <c r="C1256" s="2170"/>
      <c r="D1256" s="2170"/>
      <c r="E1256" s="2170"/>
      <c r="R1256" s="2171"/>
      <c r="S1256" s="2171"/>
      <c r="T1256" s="2171"/>
      <c r="U1256" s="2171"/>
      <c r="V1256" s="2171"/>
      <c r="W1256" s="2171"/>
      <c r="X1256" s="2171"/>
      <c r="Y1256" s="2171"/>
    </row>
    <row r="1257" spans="1:25">
      <c r="A1257" s="2170"/>
      <c r="B1257" s="2170"/>
      <c r="C1257" s="2170"/>
      <c r="D1257" s="2170"/>
      <c r="E1257" s="2170"/>
      <c r="R1257" s="2171"/>
      <c r="S1257" s="2171"/>
      <c r="T1257" s="2171"/>
      <c r="U1257" s="2171"/>
      <c r="V1257" s="2171"/>
      <c r="W1257" s="2171"/>
      <c r="X1257" s="2171"/>
      <c r="Y1257" s="2171"/>
    </row>
    <row r="1258" spans="1:25">
      <c r="A1258" s="2170"/>
      <c r="B1258" s="2170"/>
      <c r="C1258" s="2170"/>
      <c r="D1258" s="2170"/>
      <c r="E1258" s="2170"/>
      <c r="R1258" s="2171"/>
      <c r="S1258" s="2171"/>
      <c r="T1258" s="2171"/>
      <c r="U1258" s="2171"/>
      <c r="V1258" s="2171"/>
      <c r="W1258" s="2171"/>
      <c r="X1258" s="2171"/>
      <c r="Y1258" s="2171"/>
    </row>
    <row r="1259" spans="1:25">
      <c r="A1259" s="2170"/>
      <c r="B1259" s="2170"/>
      <c r="C1259" s="2170"/>
      <c r="D1259" s="2170"/>
      <c r="E1259" s="2170"/>
      <c r="R1259" s="2171"/>
      <c r="S1259" s="2171"/>
      <c r="T1259" s="2171"/>
      <c r="U1259" s="2171"/>
      <c r="V1259" s="2171"/>
      <c r="W1259" s="2171"/>
      <c r="X1259" s="2171"/>
      <c r="Y1259" s="2171"/>
    </row>
    <row r="1260" spans="1:25">
      <c r="A1260" s="2170"/>
      <c r="B1260" s="2170"/>
      <c r="C1260" s="2170"/>
      <c r="D1260" s="2170"/>
      <c r="E1260" s="2170"/>
      <c r="R1260" s="2171"/>
      <c r="S1260" s="2171"/>
      <c r="T1260" s="2171"/>
      <c r="U1260" s="2171"/>
      <c r="V1260" s="2171"/>
      <c r="W1260" s="2171"/>
      <c r="X1260" s="2171"/>
      <c r="Y1260" s="2171"/>
    </row>
    <row r="1261" spans="1:25">
      <c r="A1261" s="2170"/>
      <c r="B1261" s="2170"/>
      <c r="C1261" s="2170"/>
      <c r="D1261" s="2170"/>
      <c r="E1261" s="2170"/>
      <c r="R1261" s="2171"/>
      <c r="S1261" s="2171"/>
      <c r="T1261" s="2171"/>
      <c r="U1261" s="2171"/>
      <c r="V1261" s="2171"/>
      <c r="W1261" s="2171"/>
      <c r="X1261" s="2171"/>
      <c r="Y1261" s="2171"/>
    </row>
    <row r="1262" spans="1:25">
      <c r="A1262" s="2170"/>
      <c r="B1262" s="2170"/>
      <c r="C1262" s="2170"/>
      <c r="D1262" s="2170"/>
      <c r="E1262" s="2170"/>
      <c r="R1262" s="2171"/>
      <c r="S1262" s="2171"/>
      <c r="T1262" s="2171"/>
      <c r="U1262" s="2171"/>
      <c r="V1262" s="2171"/>
      <c r="W1262" s="2171"/>
      <c r="X1262" s="2171"/>
      <c r="Y1262" s="2171"/>
    </row>
    <row r="1263" spans="1:25">
      <c r="A1263" s="2170"/>
      <c r="B1263" s="2170"/>
      <c r="C1263" s="2170"/>
      <c r="D1263" s="2170"/>
      <c r="E1263" s="2170"/>
      <c r="R1263" s="2171"/>
      <c r="S1263" s="2171"/>
      <c r="T1263" s="2171"/>
      <c r="U1263" s="2171"/>
      <c r="V1263" s="2171"/>
      <c r="W1263" s="2171"/>
      <c r="X1263" s="2171"/>
      <c r="Y1263" s="2171"/>
    </row>
    <row r="1264" spans="1:25">
      <c r="A1264" s="2170"/>
      <c r="B1264" s="2170"/>
      <c r="C1264" s="2170"/>
      <c r="D1264" s="2170"/>
      <c r="E1264" s="2170"/>
      <c r="R1264" s="2171"/>
      <c r="S1264" s="2171"/>
      <c r="T1264" s="2171"/>
      <c r="U1264" s="2171"/>
      <c r="V1264" s="2171"/>
      <c r="W1264" s="2171"/>
      <c r="X1264" s="2171"/>
      <c r="Y1264" s="2171"/>
    </row>
    <row r="1265" spans="1:25">
      <c r="A1265" s="2170"/>
      <c r="B1265" s="2170"/>
      <c r="C1265" s="2170"/>
      <c r="D1265" s="2170"/>
      <c r="E1265" s="2170"/>
      <c r="R1265" s="2171"/>
      <c r="S1265" s="2171"/>
      <c r="T1265" s="2171"/>
      <c r="U1265" s="2171"/>
      <c r="V1265" s="2171"/>
      <c r="W1265" s="2171"/>
      <c r="X1265" s="2171"/>
      <c r="Y1265" s="2171"/>
    </row>
    <row r="1266" spans="1:25">
      <c r="A1266" s="2170"/>
      <c r="B1266" s="2170"/>
      <c r="C1266" s="2170"/>
      <c r="D1266" s="2170"/>
      <c r="E1266" s="2170"/>
      <c r="R1266" s="2171"/>
      <c r="S1266" s="2171"/>
      <c r="T1266" s="2171"/>
      <c r="U1266" s="2171"/>
      <c r="V1266" s="2171"/>
      <c r="W1266" s="2171"/>
      <c r="X1266" s="2171"/>
      <c r="Y1266" s="2171"/>
    </row>
    <row r="1267" spans="1:25">
      <c r="A1267" s="2170"/>
      <c r="B1267" s="2170"/>
      <c r="C1267" s="2170"/>
      <c r="D1267" s="2170"/>
      <c r="E1267" s="2170"/>
      <c r="R1267" s="2171"/>
      <c r="S1267" s="2171"/>
      <c r="T1267" s="2171"/>
      <c r="U1267" s="2171"/>
      <c r="V1267" s="2171"/>
      <c r="W1267" s="2171"/>
      <c r="X1267" s="2171"/>
      <c r="Y1267" s="2171"/>
    </row>
    <row r="1268" spans="1:25">
      <c r="A1268" s="2170"/>
      <c r="B1268" s="2170"/>
      <c r="C1268" s="2170"/>
      <c r="D1268" s="2170"/>
      <c r="E1268" s="2170"/>
      <c r="R1268" s="2171"/>
      <c r="S1268" s="2171"/>
      <c r="T1268" s="2171"/>
      <c r="U1268" s="2171"/>
      <c r="V1268" s="2171"/>
      <c r="W1268" s="2171"/>
      <c r="X1268" s="2171"/>
      <c r="Y1268" s="2171"/>
    </row>
    <row r="1269" spans="1:25">
      <c r="A1269" s="2170"/>
      <c r="B1269" s="2170"/>
      <c r="C1269" s="2170"/>
      <c r="D1269" s="2170"/>
      <c r="E1269" s="2170"/>
      <c r="R1269" s="2171"/>
      <c r="S1269" s="2171"/>
      <c r="T1269" s="2171"/>
      <c r="U1269" s="2171"/>
      <c r="V1269" s="2171"/>
      <c r="W1269" s="2171"/>
      <c r="X1269" s="2171"/>
      <c r="Y1269" s="2171"/>
    </row>
    <row r="1270" spans="1:25">
      <c r="A1270" s="2170"/>
      <c r="B1270" s="2170"/>
      <c r="C1270" s="2170"/>
      <c r="D1270" s="2170"/>
      <c r="E1270" s="2170"/>
      <c r="R1270" s="2171"/>
      <c r="S1270" s="2171"/>
      <c r="T1270" s="2171"/>
      <c r="U1270" s="2171"/>
      <c r="V1270" s="2171"/>
      <c r="W1270" s="2171"/>
      <c r="X1270" s="2171"/>
      <c r="Y1270" s="2171"/>
    </row>
    <row r="1271" spans="1:25">
      <c r="A1271" s="2170"/>
      <c r="B1271" s="2170"/>
      <c r="C1271" s="2170"/>
      <c r="D1271" s="2170"/>
      <c r="E1271" s="2170"/>
      <c r="R1271" s="2171"/>
      <c r="S1271" s="2171"/>
      <c r="T1271" s="2171"/>
      <c r="U1271" s="2171"/>
      <c r="V1271" s="2171"/>
      <c r="W1271" s="2171"/>
      <c r="X1271" s="2171"/>
      <c r="Y1271" s="2171"/>
    </row>
    <row r="1272" spans="1:25">
      <c r="A1272" s="2170"/>
      <c r="B1272" s="2170"/>
      <c r="C1272" s="2170"/>
      <c r="D1272" s="2170"/>
      <c r="E1272" s="2170"/>
      <c r="R1272" s="2171"/>
      <c r="S1272" s="2171"/>
      <c r="T1272" s="2171"/>
      <c r="U1272" s="2171"/>
      <c r="V1272" s="2171"/>
      <c r="W1272" s="2171"/>
      <c r="X1272" s="2171"/>
      <c r="Y1272" s="2171"/>
    </row>
    <row r="1273" spans="1:25">
      <c r="A1273" s="2170"/>
      <c r="B1273" s="2170"/>
      <c r="C1273" s="2170"/>
      <c r="D1273" s="2170"/>
      <c r="E1273" s="2170"/>
      <c r="R1273" s="2171"/>
      <c r="S1273" s="2171"/>
      <c r="T1273" s="2171"/>
      <c r="U1273" s="2171"/>
      <c r="V1273" s="2171"/>
      <c r="W1273" s="2171"/>
      <c r="X1273" s="2171"/>
      <c r="Y1273" s="2171"/>
    </row>
    <row r="1274" spans="1:25">
      <c r="A1274" s="2170"/>
      <c r="B1274" s="2170"/>
      <c r="C1274" s="2170"/>
      <c r="D1274" s="2170"/>
      <c r="E1274" s="2170"/>
      <c r="R1274" s="2171"/>
      <c r="S1274" s="2171"/>
      <c r="T1274" s="2171"/>
      <c r="U1274" s="2171"/>
      <c r="V1274" s="2171"/>
      <c r="W1274" s="2171"/>
      <c r="X1274" s="2171"/>
      <c r="Y1274" s="2171"/>
    </row>
    <row r="1275" spans="1:25">
      <c r="A1275" s="2170"/>
      <c r="B1275" s="2170"/>
      <c r="C1275" s="2170"/>
      <c r="D1275" s="2170"/>
      <c r="E1275" s="2170"/>
      <c r="R1275" s="2171"/>
      <c r="S1275" s="2171"/>
      <c r="T1275" s="2171"/>
      <c r="U1275" s="2171"/>
      <c r="V1275" s="2171"/>
      <c r="W1275" s="2171"/>
      <c r="X1275" s="2171"/>
      <c r="Y1275" s="2171"/>
    </row>
    <row r="1276" spans="1:25">
      <c r="A1276" s="2170"/>
      <c r="B1276" s="2170"/>
      <c r="C1276" s="2170"/>
      <c r="D1276" s="2170"/>
      <c r="E1276" s="2170"/>
      <c r="R1276" s="2171"/>
      <c r="S1276" s="2171"/>
      <c r="T1276" s="2171"/>
      <c r="U1276" s="2171"/>
      <c r="V1276" s="2171"/>
      <c r="W1276" s="2171"/>
      <c r="X1276" s="2171"/>
      <c r="Y1276" s="2171"/>
    </row>
    <row r="1277" spans="1:25">
      <c r="A1277" s="2170"/>
      <c r="B1277" s="2170"/>
      <c r="C1277" s="2170"/>
      <c r="D1277" s="2170"/>
      <c r="E1277" s="2170"/>
      <c r="R1277" s="2171"/>
      <c r="S1277" s="2171"/>
      <c r="T1277" s="2171"/>
      <c r="U1277" s="2171"/>
      <c r="V1277" s="2171"/>
      <c r="W1277" s="2171"/>
      <c r="X1277" s="2171"/>
      <c r="Y1277" s="2171"/>
    </row>
    <row r="1278" spans="1:25">
      <c r="A1278" s="2170"/>
      <c r="B1278" s="2170"/>
      <c r="C1278" s="2170"/>
      <c r="D1278" s="2170"/>
      <c r="E1278" s="2170"/>
      <c r="R1278" s="2171"/>
      <c r="S1278" s="2171"/>
      <c r="T1278" s="2171"/>
      <c r="U1278" s="2171"/>
      <c r="V1278" s="2171"/>
      <c r="W1278" s="2171"/>
      <c r="X1278" s="2171"/>
      <c r="Y1278" s="2171"/>
    </row>
    <row r="1279" spans="1:25">
      <c r="A1279" s="2170"/>
      <c r="B1279" s="2170"/>
      <c r="C1279" s="2170"/>
      <c r="D1279" s="2170"/>
      <c r="E1279" s="2170"/>
      <c r="R1279" s="2171"/>
      <c r="S1279" s="2171"/>
      <c r="T1279" s="2171"/>
      <c r="U1279" s="2171"/>
      <c r="V1279" s="2171"/>
      <c r="W1279" s="2171"/>
      <c r="X1279" s="2171"/>
      <c r="Y1279" s="2171"/>
    </row>
    <row r="1280" spans="1:25">
      <c r="A1280" s="2170"/>
      <c r="B1280" s="2170"/>
      <c r="C1280" s="2170"/>
      <c r="D1280" s="2170"/>
      <c r="E1280" s="2170"/>
      <c r="R1280" s="2171"/>
      <c r="S1280" s="2171"/>
      <c r="T1280" s="2171"/>
      <c r="U1280" s="2171"/>
      <c r="V1280" s="2171"/>
      <c r="W1280" s="2171"/>
      <c r="X1280" s="2171"/>
      <c r="Y1280" s="2171"/>
    </row>
    <row r="1281" spans="1:25">
      <c r="A1281" s="2170"/>
      <c r="B1281" s="2170"/>
      <c r="C1281" s="2170"/>
      <c r="D1281" s="2170"/>
      <c r="E1281" s="2170"/>
      <c r="R1281" s="2171"/>
      <c r="S1281" s="2171"/>
      <c r="T1281" s="2171"/>
      <c r="U1281" s="2171"/>
      <c r="V1281" s="2171"/>
      <c r="W1281" s="2171"/>
      <c r="X1281" s="2171"/>
      <c r="Y1281" s="2171"/>
    </row>
    <row r="1282" spans="1:25">
      <c r="A1282" s="2170"/>
      <c r="B1282" s="2170"/>
      <c r="C1282" s="2170"/>
      <c r="D1282" s="2170"/>
      <c r="E1282" s="2170"/>
      <c r="R1282" s="2171"/>
      <c r="S1282" s="2171"/>
      <c r="T1282" s="2171"/>
      <c r="U1282" s="2171"/>
      <c r="V1282" s="2171"/>
      <c r="W1282" s="2171"/>
      <c r="X1282" s="2171"/>
      <c r="Y1282" s="2171"/>
    </row>
    <row r="1283" spans="1:25">
      <c r="A1283" s="2170"/>
      <c r="B1283" s="2170"/>
      <c r="C1283" s="2170"/>
      <c r="D1283" s="2170"/>
      <c r="E1283" s="2170"/>
      <c r="R1283" s="2171"/>
      <c r="S1283" s="2171"/>
      <c r="T1283" s="2171"/>
      <c r="U1283" s="2171"/>
      <c r="V1283" s="2171"/>
      <c r="W1283" s="2171"/>
      <c r="X1283" s="2171"/>
      <c r="Y1283" s="2171"/>
    </row>
    <row r="1284" spans="1:25">
      <c r="A1284" s="2170"/>
      <c r="B1284" s="2170"/>
      <c r="C1284" s="2170"/>
      <c r="D1284" s="2170"/>
      <c r="E1284" s="2170"/>
      <c r="R1284" s="2171"/>
      <c r="S1284" s="2171"/>
      <c r="T1284" s="2171"/>
      <c r="U1284" s="2171"/>
      <c r="V1284" s="2171"/>
      <c r="W1284" s="2171"/>
      <c r="X1284" s="2171"/>
      <c r="Y1284" s="2171"/>
    </row>
    <row r="1285" spans="1:25">
      <c r="A1285" s="2170"/>
      <c r="B1285" s="2170"/>
      <c r="C1285" s="2170"/>
      <c r="D1285" s="2170"/>
      <c r="E1285" s="2170"/>
      <c r="R1285" s="2171"/>
      <c r="S1285" s="2171"/>
      <c r="T1285" s="2171"/>
      <c r="U1285" s="2171"/>
      <c r="V1285" s="2171"/>
      <c r="W1285" s="2171"/>
      <c r="X1285" s="2171"/>
      <c r="Y1285" s="2171"/>
    </row>
    <row r="1286" spans="1:25">
      <c r="A1286" s="2170"/>
      <c r="B1286" s="2170"/>
      <c r="C1286" s="2170"/>
      <c r="D1286" s="2170"/>
      <c r="E1286" s="2170"/>
      <c r="R1286" s="2171"/>
      <c r="S1286" s="2171"/>
      <c r="T1286" s="2171"/>
      <c r="U1286" s="2171"/>
      <c r="V1286" s="2171"/>
      <c r="W1286" s="2171"/>
      <c r="X1286" s="2171"/>
      <c r="Y1286" s="2171"/>
    </row>
    <row r="1287" spans="1:25">
      <c r="A1287" s="2170"/>
      <c r="B1287" s="2170"/>
      <c r="C1287" s="2170"/>
      <c r="D1287" s="2170"/>
      <c r="E1287" s="2170"/>
      <c r="R1287" s="2171"/>
      <c r="S1287" s="2171"/>
      <c r="T1287" s="2171"/>
      <c r="U1287" s="2171"/>
      <c r="V1287" s="2171"/>
      <c r="W1287" s="2171"/>
      <c r="X1287" s="2171"/>
      <c r="Y1287" s="2171"/>
    </row>
    <row r="1288" spans="1:25">
      <c r="A1288" s="2170"/>
      <c r="B1288" s="2170"/>
      <c r="C1288" s="2170"/>
      <c r="D1288" s="2170"/>
      <c r="E1288" s="2170"/>
      <c r="R1288" s="2171"/>
      <c r="S1288" s="2171"/>
      <c r="T1288" s="2171"/>
      <c r="U1288" s="2171"/>
      <c r="V1288" s="2171"/>
      <c r="W1288" s="2171"/>
      <c r="X1288" s="2171"/>
      <c r="Y1288" s="2171"/>
    </row>
    <row r="1289" spans="1:25">
      <c r="A1289" s="2170"/>
      <c r="B1289" s="2170"/>
      <c r="C1289" s="2170"/>
      <c r="D1289" s="2170"/>
      <c r="E1289" s="2170"/>
      <c r="R1289" s="2171"/>
      <c r="S1289" s="2171"/>
      <c r="T1289" s="2171"/>
      <c r="U1289" s="2171"/>
      <c r="V1289" s="2171"/>
      <c r="W1289" s="2171"/>
      <c r="X1289" s="2171"/>
      <c r="Y1289" s="2171"/>
    </row>
    <row r="1290" spans="1:25">
      <c r="A1290" s="2170"/>
      <c r="B1290" s="2170"/>
      <c r="C1290" s="2170"/>
      <c r="D1290" s="2170"/>
      <c r="E1290" s="2170"/>
      <c r="R1290" s="2171"/>
      <c r="S1290" s="2171"/>
      <c r="T1290" s="2171"/>
      <c r="U1290" s="2171"/>
      <c r="V1290" s="2171"/>
      <c r="W1290" s="2171"/>
      <c r="X1290" s="2171"/>
      <c r="Y1290" s="2171"/>
    </row>
    <row r="1291" spans="1:25">
      <c r="A1291" s="2170"/>
      <c r="B1291" s="2170"/>
      <c r="C1291" s="2170"/>
      <c r="D1291" s="2170"/>
      <c r="E1291" s="2170"/>
      <c r="R1291" s="2171"/>
      <c r="S1291" s="2171"/>
      <c r="T1291" s="2171"/>
      <c r="U1291" s="2171"/>
      <c r="V1291" s="2171"/>
      <c r="W1291" s="2171"/>
      <c r="X1291" s="2171"/>
      <c r="Y1291" s="2171"/>
    </row>
    <row r="1292" spans="1:25">
      <c r="A1292" s="2170"/>
      <c r="B1292" s="2170"/>
      <c r="C1292" s="2170"/>
      <c r="D1292" s="2170"/>
      <c r="E1292" s="2170"/>
      <c r="R1292" s="2171"/>
      <c r="S1292" s="2171"/>
      <c r="T1292" s="2171"/>
      <c r="U1292" s="2171"/>
      <c r="V1292" s="2171"/>
      <c r="W1292" s="2171"/>
      <c r="X1292" s="2171"/>
      <c r="Y1292" s="2171"/>
    </row>
    <row r="1293" spans="1:25">
      <c r="A1293" s="2170"/>
      <c r="B1293" s="2170"/>
      <c r="C1293" s="2170"/>
      <c r="D1293" s="2170"/>
      <c r="E1293" s="2170"/>
      <c r="R1293" s="2171"/>
      <c r="S1293" s="2171"/>
      <c r="T1293" s="2171"/>
      <c r="U1293" s="2171"/>
      <c r="V1293" s="2171"/>
      <c r="W1293" s="2171"/>
      <c r="X1293" s="2171"/>
      <c r="Y1293" s="2171"/>
    </row>
    <row r="1294" spans="1:25">
      <c r="A1294" s="2170"/>
      <c r="B1294" s="2170"/>
      <c r="C1294" s="2170"/>
      <c r="D1294" s="2170"/>
      <c r="E1294" s="2170"/>
      <c r="R1294" s="2171"/>
      <c r="S1294" s="2171"/>
      <c r="T1294" s="2171"/>
      <c r="U1294" s="2171"/>
      <c r="V1294" s="2171"/>
      <c r="W1294" s="2171"/>
      <c r="X1294" s="2171"/>
      <c r="Y1294" s="2171"/>
    </row>
    <row r="1295" spans="1:25">
      <c r="A1295" s="2170"/>
      <c r="B1295" s="2170"/>
      <c r="C1295" s="2170"/>
      <c r="D1295" s="2170"/>
      <c r="E1295" s="2170"/>
      <c r="R1295" s="2171"/>
      <c r="S1295" s="2171"/>
      <c r="T1295" s="2171"/>
      <c r="U1295" s="2171"/>
      <c r="V1295" s="2171"/>
      <c r="W1295" s="2171"/>
      <c r="X1295" s="2171"/>
      <c r="Y1295" s="2171"/>
    </row>
    <row r="1296" spans="1:25">
      <c r="A1296" s="2170"/>
      <c r="B1296" s="2170"/>
      <c r="C1296" s="2170"/>
      <c r="D1296" s="2170"/>
      <c r="E1296" s="2170"/>
      <c r="R1296" s="2171"/>
      <c r="S1296" s="2171"/>
      <c r="T1296" s="2171"/>
      <c r="U1296" s="2171"/>
      <c r="V1296" s="2171"/>
      <c r="W1296" s="2171"/>
      <c r="X1296" s="2171"/>
      <c r="Y1296" s="2171"/>
    </row>
    <row r="1297" spans="1:25">
      <c r="A1297" s="2170"/>
      <c r="B1297" s="2170"/>
      <c r="C1297" s="2170"/>
      <c r="D1297" s="2170"/>
      <c r="E1297" s="2170"/>
      <c r="R1297" s="2171"/>
      <c r="S1297" s="2171"/>
      <c r="T1297" s="2171"/>
      <c r="U1297" s="2171"/>
      <c r="V1297" s="2171"/>
      <c r="W1297" s="2171"/>
      <c r="X1297" s="2171"/>
      <c r="Y1297" s="2171"/>
    </row>
    <row r="1298" spans="1:25">
      <c r="A1298" s="2170"/>
      <c r="B1298" s="2170"/>
      <c r="C1298" s="2170"/>
      <c r="D1298" s="2170"/>
      <c r="E1298" s="2170"/>
      <c r="R1298" s="2171"/>
      <c r="S1298" s="2171"/>
      <c r="T1298" s="2171"/>
      <c r="U1298" s="2171"/>
      <c r="V1298" s="2171"/>
      <c r="W1298" s="2171"/>
      <c r="X1298" s="2171"/>
      <c r="Y1298" s="2171"/>
    </row>
    <row r="1299" spans="1:25">
      <c r="A1299" s="2170"/>
      <c r="B1299" s="2170"/>
      <c r="C1299" s="2170"/>
      <c r="D1299" s="2170"/>
      <c r="E1299" s="2170"/>
      <c r="R1299" s="2171"/>
      <c r="S1299" s="2171"/>
      <c r="T1299" s="2171"/>
      <c r="U1299" s="2171"/>
      <c r="V1299" s="2171"/>
      <c r="W1299" s="2171"/>
      <c r="X1299" s="2171"/>
      <c r="Y1299" s="2171"/>
    </row>
    <row r="1300" spans="1:25">
      <c r="A1300" s="2170"/>
      <c r="B1300" s="2170"/>
      <c r="C1300" s="2170"/>
      <c r="D1300" s="2170"/>
      <c r="E1300" s="2170"/>
      <c r="R1300" s="2171"/>
      <c r="S1300" s="2171"/>
      <c r="T1300" s="2171"/>
      <c r="U1300" s="2171"/>
      <c r="V1300" s="2171"/>
      <c r="W1300" s="2171"/>
      <c r="X1300" s="2171"/>
      <c r="Y1300" s="2171"/>
    </row>
    <row r="1301" spans="1:25">
      <c r="A1301" s="2170"/>
      <c r="B1301" s="2170"/>
      <c r="C1301" s="2170"/>
      <c r="D1301" s="2170"/>
      <c r="E1301" s="2170"/>
      <c r="R1301" s="2171"/>
      <c r="S1301" s="2171"/>
      <c r="T1301" s="2171"/>
      <c r="U1301" s="2171"/>
      <c r="V1301" s="2171"/>
      <c r="W1301" s="2171"/>
      <c r="X1301" s="2171"/>
      <c r="Y1301" s="2171"/>
    </row>
    <row r="1302" spans="1:25">
      <c r="A1302" s="2170"/>
      <c r="B1302" s="2170"/>
      <c r="C1302" s="2170"/>
      <c r="D1302" s="2170"/>
      <c r="E1302" s="2170"/>
      <c r="R1302" s="2171"/>
      <c r="S1302" s="2171"/>
      <c r="T1302" s="2171"/>
      <c r="U1302" s="2171"/>
      <c r="V1302" s="2171"/>
      <c r="W1302" s="2171"/>
      <c r="X1302" s="2171"/>
      <c r="Y1302" s="2171"/>
    </row>
    <row r="1303" spans="1:25">
      <c r="A1303" s="2170"/>
      <c r="B1303" s="2170"/>
      <c r="C1303" s="2170"/>
      <c r="D1303" s="2170"/>
      <c r="E1303" s="2170"/>
      <c r="R1303" s="2171"/>
      <c r="S1303" s="2171"/>
      <c r="T1303" s="2171"/>
      <c r="U1303" s="2171"/>
      <c r="V1303" s="2171"/>
      <c r="W1303" s="2171"/>
      <c r="X1303" s="2171"/>
      <c r="Y1303" s="2171"/>
    </row>
    <row r="1304" spans="1:25">
      <c r="A1304" s="2170"/>
      <c r="B1304" s="2170"/>
      <c r="C1304" s="2170"/>
      <c r="D1304" s="2170"/>
      <c r="E1304" s="2170"/>
      <c r="R1304" s="2171"/>
      <c r="S1304" s="2171"/>
      <c r="T1304" s="2171"/>
      <c r="U1304" s="2171"/>
      <c r="V1304" s="2171"/>
      <c r="W1304" s="2171"/>
      <c r="X1304" s="2171"/>
      <c r="Y1304" s="2171"/>
    </row>
    <row r="1305" spans="1:25">
      <c r="A1305" s="2170"/>
      <c r="B1305" s="2170"/>
      <c r="C1305" s="2170"/>
      <c r="D1305" s="2170"/>
      <c r="E1305" s="2170"/>
      <c r="R1305" s="2171"/>
      <c r="S1305" s="2171"/>
      <c r="T1305" s="2171"/>
      <c r="U1305" s="2171"/>
      <c r="V1305" s="2171"/>
      <c r="W1305" s="2171"/>
      <c r="X1305" s="2171"/>
      <c r="Y1305" s="2171"/>
    </row>
    <row r="1306" spans="1:25">
      <c r="A1306" s="2170"/>
      <c r="B1306" s="2170"/>
      <c r="C1306" s="2170"/>
      <c r="D1306" s="2170"/>
      <c r="E1306" s="2170"/>
      <c r="R1306" s="2171"/>
      <c r="S1306" s="2171"/>
      <c r="T1306" s="2171"/>
      <c r="U1306" s="2171"/>
      <c r="V1306" s="2171"/>
      <c r="W1306" s="2171"/>
      <c r="X1306" s="2171"/>
      <c r="Y1306" s="2171"/>
    </row>
    <row r="1307" spans="1:25">
      <c r="A1307" s="2170"/>
      <c r="B1307" s="2170"/>
      <c r="C1307" s="2170"/>
      <c r="D1307" s="2170"/>
      <c r="E1307" s="2170"/>
      <c r="R1307" s="2171"/>
      <c r="S1307" s="2171"/>
      <c r="T1307" s="2171"/>
      <c r="U1307" s="2171"/>
      <c r="V1307" s="2171"/>
      <c r="W1307" s="2171"/>
      <c r="X1307" s="2171"/>
      <c r="Y1307" s="2171"/>
    </row>
    <row r="1308" spans="1:25">
      <c r="A1308" s="2170"/>
      <c r="B1308" s="2170"/>
      <c r="C1308" s="2170"/>
      <c r="D1308" s="2170"/>
      <c r="E1308" s="2170"/>
      <c r="R1308" s="2171"/>
      <c r="S1308" s="2171"/>
      <c r="T1308" s="2171"/>
      <c r="U1308" s="2171"/>
      <c r="V1308" s="2171"/>
      <c r="W1308" s="2171"/>
      <c r="X1308" s="2171"/>
      <c r="Y1308" s="2171"/>
    </row>
    <row r="1309" spans="1:25">
      <c r="A1309" s="2170"/>
      <c r="B1309" s="2170"/>
      <c r="C1309" s="2170"/>
      <c r="D1309" s="2170"/>
      <c r="E1309" s="2170"/>
      <c r="R1309" s="2171"/>
      <c r="S1309" s="2171"/>
      <c r="T1309" s="2171"/>
      <c r="U1309" s="2171"/>
      <c r="V1309" s="2171"/>
      <c r="W1309" s="2171"/>
      <c r="X1309" s="2171"/>
      <c r="Y1309" s="2171"/>
    </row>
    <row r="1310" spans="1:25">
      <c r="A1310" s="2170"/>
      <c r="B1310" s="2170"/>
      <c r="C1310" s="2170"/>
      <c r="D1310" s="2170"/>
      <c r="E1310" s="2170"/>
      <c r="R1310" s="2171"/>
      <c r="S1310" s="2171"/>
      <c r="T1310" s="2171"/>
      <c r="U1310" s="2171"/>
      <c r="V1310" s="2171"/>
      <c r="W1310" s="2171"/>
      <c r="X1310" s="2171"/>
      <c r="Y1310" s="2171"/>
    </row>
    <row r="1311" spans="1:25">
      <c r="A1311" s="2170"/>
      <c r="B1311" s="2170"/>
      <c r="C1311" s="2170"/>
      <c r="D1311" s="2170"/>
      <c r="E1311" s="2170"/>
      <c r="R1311" s="2171"/>
      <c r="S1311" s="2171"/>
      <c r="T1311" s="2171"/>
      <c r="U1311" s="2171"/>
      <c r="V1311" s="2171"/>
      <c r="W1311" s="2171"/>
      <c r="X1311" s="2171"/>
      <c r="Y1311" s="2171"/>
    </row>
    <row r="1312" spans="1:25">
      <c r="A1312" s="2170"/>
      <c r="B1312" s="2170"/>
      <c r="C1312" s="2170"/>
      <c r="D1312" s="2170"/>
      <c r="E1312" s="2170"/>
      <c r="R1312" s="2171"/>
      <c r="S1312" s="2171"/>
      <c r="T1312" s="2171"/>
      <c r="U1312" s="2171"/>
      <c r="V1312" s="2171"/>
      <c r="W1312" s="2171"/>
      <c r="X1312" s="2171"/>
      <c r="Y1312" s="2171"/>
    </row>
    <row r="1313" spans="1:25">
      <c r="A1313" s="2170"/>
      <c r="B1313" s="2170"/>
      <c r="C1313" s="2170"/>
      <c r="D1313" s="2170"/>
      <c r="E1313" s="2170"/>
      <c r="R1313" s="2171"/>
      <c r="S1313" s="2171"/>
      <c r="T1313" s="2171"/>
      <c r="U1313" s="2171"/>
      <c r="V1313" s="2171"/>
      <c r="W1313" s="2171"/>
      <c r="X1313" s="2171"/>
      <c r="Y1313" s="2171"/>
    </row>
    <row r="1314" spans="1:25">
      <c r="A1314" s="2170"/>
      <c r="B1314" s="2170"/>
      <c r="C1314" s="2170"/>
      <c r="D1314" s="2170"/>
      <c r="E1314" s="2170"/>
      <c r="R1314" s="2171"/>
      <c r="S1314" s="2171"/>
      <c r="T1314" s="2171"/>
      <c r="U1314" s="2171"/>
      <c r="V1314" s="2171"/>
      <c r="W1314" s="2171"/>
      <c r="X1314" s="2171"/>
      <c r="Y1314" s="2171"/>
    </row>
    <row r="1315" spans="1:25">
      <c r="A1315" s="2170"/>
      <c r="B1315" s="2170"/>
      <c r="C1315" s="2170"/>
      <c r="D1315" s="2170"/>
      <c r="E1315" s="2170"/>
      <c r="R1315" s="2171"/>
      <c r="S1315" s="2171"/>
      <c r="T1315" s="2171"/>
      <c r="U1315" s="2171"/>
      <c r="V1315" s="2171"/>
      <c r="W1315" s="2171"/>
      <c r="X1315" s="2171"/>
      <c r="Y1315" s="2171"/>
    </row>
    <row r="1316" spans="1:25">
      <c r="A1316" s="2170"/>
      <c r="B1316" s="2170"/>
      <c r="C1316" s="2170"/>
      <c r="D1316" s="2170"/>
      <c r="E1316" s="2170"/>
      <c r="R1316" s="2171"/>
      <c r="S1316" s="2171"/>
      <c r="T1316" s="2171"/>
      <c r="U1316" s="2171"/>
      <c r="V1316" s="2171"/>
      <c r="W1316" s="2171"/>
      <c r="X1316" s="2171"/>
      <c r="Y1316" s="2171"/>
    </row>
    <row r="1317" spans="1:25">
      <c r="A1317" s="2170"/>
      <c r="B1317" s="2170"/>
      <c r="C1317" s="2170"/>
      <c r="D1317" s="2170"/>
      <c r="E1317" s="2170"/>
      <c r="R1317" s="2171"/>
      <c r="S1317" s="2171"/>
      <c r="T1317" s="2171"/>
      <c r="U1317" s="2171"/>
      <c r="V1317" s="2171"/>
      <c r="W1317" s="2171"/>
      <c r="X1317" s="2171"/>
      <c r="Y1317" s="2171"/>
    </row>
    <row r="1318" spans="1:25">
      <c r="A1318" s="2170"/>
      <c r="B1318" s="2170"/>
      <c r="C1318" s="2170"/>
      <c r="D1318" s="2170"/>
      <c r="E1318" s="2170"/>
      <c r="R1318" s="2171"/>
      <c r="S1318" s="2171"/>
      <c r="T1318" s="2171"/>
      <c r="U1318" s="2171"/>
      <c r="V1318" s="2171"/>
      <c r="W1318" s="2171"/>
      <c r="X1318" s="2171"/>
      <c r="Y1318" s="2171"/>
    </row>
    <row r="1319" spans="1:25">
      <c r="A1319" s="2170"/>
      <c r="B1319" s="2170"/>
      <c r="C1319" s="2170"/>
      <c r="D1319" s="2170"/>
      <c r="E1319" s="2170"/>
      <c r="R1319" s="2171"/>
      <c r="S1319" s="2171"/>
      <c r="T1319" s="2171"/>
      <c r="U1319" s="2171"/>
      <c r="V1319" s="2171"/>
      <c r="W1319" s="2171"/>
      <c r="X1319" s="2171"/>
      <c r="Y1319" s="2171"/>
    </row>
    <row r="1320" spans="1:25">
      <c r="A1320" s="2170"/>
      <c r="B1320" s="2170"/>
      <c r="C1320" s="2170"/>
      <c r="D1320" s="2170"/>
      <c r="E1320" s="2170"/>
      <c r="R1320" s="2171"/>
      <c r="S1320" s="2171"/>
      <c r="T1320" s="2171"/>
      <c r="U1320" s="2171"/>
      <c r="V1320" s="2171"/>
      <c r="W1320" s="2171"/>
      <c r="X1320" s="2171"/>
      <c r="Y1320" s="2171"/>
    </row>
    <row r="1321" spans="1:25">
      <c r="A1321" s="2170"/>
      <c r="B1321" s="2170"/>
      <c r="C1321" s="2170"/>
      <c r="D1321" s="2170"/>
      <c r="E1321" s="2170"/>
      <c r="R1321" s="2171"/>
      <c r="S1321" s="2171"/>
      <c r="T1321" s="2171"/>
      <c r="U1321" s="2171"/>
      <c r="V1321" s="2171"/>
      <c r="W1321" s="2171"/>
      <c r="X1321" s="2171"/>
      <c r="Y1321" s="2171"/>
    </row>
    <row r="1322" spans="1:25">
      <c r="A1322" s="2170"/>
      <c r="B1322" s="2170"/>
      <c r="C1322" s="2170"/>
      <c r="D1322" s="2170"/>
      <c r="E1322" s="2170"/>
      <c r="R1322" s="2171"/>
      <c r="S1322" s="2171"/>
      <c r="T1322" s="2171"/>
      <c r="U1322" s="2171"/>
      <c r="V1322" s="2171"/>
      <c r="W1322" s="2171"/>
      <c r="X1322" s="2171"/>
      <c r="Y1322" s="2171"/>
    </row>
    <row r="1323" spans="1:25">
      <c r="A1323" s="2170"/>
      <c r="B1323" s="2170"/>
      <c r="C1323" s="2170"/>
      <c r="D1323" s="2170"/>
      <c r="E1323" s="2170"/>
      <c r="R1323" s="2171"/>
      <c r="S1323" s="2171"/>
      <c r="T1323" s="2171"/>
      <c r="U1323" s="2171"/>
      <c r="V1323" s="2171"/>
      <c r="W1323" s="2171"/>
      <c r="X1323" s="2171"/>
      <c r="Y1323" s="2171"/>
    </row>
    <row r="1324" spans="1:25">
      <c r="A1324" s="2170"/>
      <c r="B1324" s="2170"/>
      <c r="C1324" s="2170"/>
      <c r="D1324" s="2170"/>
      <c r="E1324" s="2170"/>
      <c r="R1324" s="2171"/>
      <c r="S1324" s="2171"/>
      <c r="T1324" s="2171"/>
      <c r="U1324" s="2171"/>
      <c r="V1324" s="2171"/>
      <c r="W1324" s="2171"/>
      <c r="X1324" s="2171"/>
      <c r="Y1324" s="2171"/>
    </row>
    <row r="1325" spans="1:25">
      <c r="A1325" s="2170"/>
      <c r="B1325" s="2170"/>
      <c r="C1325" s="2170"/>
      <c r="D1325" s="2170"/>
      <c r="E1325" s="2170"/>
      <c r="R1325" s="2171"/>
      <c r="S1325" s="2171"/>
      <c r="T1325" s="2171"/>
      <c r="U1325" s="2171"/>
      <c r="V1325" s="2171"/>
      <c r="W1325" s="2171"/>
      <c r="X1325" s="2171"/>
      <c r="Y1325" s="2171"/>
    </row>
    <row r="1326" spans="1:25">
      <c r="A1326" s="2170"/>
      <c r="B1326" s="2170"/>
      <c r="C1326" s="2170"/>
      <c r="D1326" s="2170"/>
      <c r="E1326" s="2170"/>
      <c r="R1326" s="2171"/>
      <c r="S1326" s="2171"/>
      <c r="T1326" s="2171"/>
      <c r="U1326" s="2171"/>
      <c r="V1326" s="2171"/>
      <c r="W1326" s="2171"/>
      <c r="X1326" s="2171"/>
      <c r="Y1326" s="2171"/>
    </row>
    <row r="1327" spans="1:25">
      <c r="A1327" s="2170"/>
      <c r="B1327" s="2170"/>
      <c r="C1327" s="2170"/>
      <c r="D1327" s="2170"/>
      <c r="E1327" s="2170"/>
      <c r="R1327" s="2171"/>
      <c r="S1327" s="2171"/>
      <c r="T1327" s="2171"/>
      <c r="U1327" s="2171"/>
      <c r="V1327" s="2171"/>
      <c r="W1327" s="2171"/>
      <c r="X1327" s="2171"/>
      <c r="Y1327" s="2171"/>
    </row>
    <row r="1328" spans="1:25">
      <c r="A1328" s="2170"/>
      <c r="B1328" s="2170"/>
      <c r="C1328" s="2170"/>
      <c r="D1328" s="2170"/>
      <c r="E1328" s="2170"/>
      <c r="R1328" s="2171"/>
      <c r="S1328" s="2171"/>
      <c r="T1328" s="2171"/>
      <c r="U1328" s="2171"/>
      <c r="V1328" s="2171"/>
      <c r="W1328" s="2171"/>
      <c r="X1328" s="2171"/>
      <c r="Y1328" s="2171"/>
    </row>
    <row r="1329" spans="1:25">
      <c r="A1329" s="2170"/>
      <c r="B1329" s="2170"/>
      <c r="C1329" s="2170"/>
      <c r="D1329" s="2170"/>
      <c r="E1329" s="2170"/>
      <c r="R1329" s="2171"/>
      <c r="S1329" s="2171"/>
      <c r="T1329" s="2171"/>
      <c r="U1329" s="2171"/>
      <c r="V1329" s="2171"/>
      <c r="W1329" s="2171"/>
      <c r="X1329" s="2171"/>
      <c r="Y1329" s="2171"/>
    </row>
    <row r="1330" spans="1:25">
      <c r="A1330" s="2170"/>
      <c r="B1330" s="2170"/>
      <c r="C1330" s="2170"/>
      <c r="D1330" s="2170"/>
      <c r="E1330" s="2170"/>
      <c r="R1330" s="2171"/>
      <c r="S1330" s="2171"/>
      <c r="T1330" s="2171"/>
      <c r="U1330" s="2171"/>
      <c r="V1330" s="2171"/>
      <c r="W1330" s="2171"/>
      <c r="X1330" s="2171"/>
      <c r="Y1330" s="2171"/>
    </row>
    <row r="1331" spans="1:25">
      <c r="A1331" s="2170"/>
      <c r="B1331" s="2170"/>
      <c r="C1331" s="2170"/>
      <c r="D1331" s="2170"/>
      <c r="E1331" s="2170"/>
      <c r="R1331" s="2171"/>
      <c r="S1331" s="2171"/>
      <c r="T1331" s="2171"/>
      <c r="U1331" s="2171"/>
      <c r="V1331" s="2171"/>
      <c r="W1331" s="2171"/>
      <c r="X1331" s="2171"/>
      <c r="Y1331" s="2171"/>
    </row>
    <row r="1332" spans="1:25">
      <c r="A1332" s="2170"/>
      <c r="B1332" s="2170"/>
      <c r="C1332" s="2170"/>
      <c r="D1332" s="2170"/>
      <c r="E1332" s="2170"/>
      <c r="R1332" s="2171"/>
      <c r="S1332" s="2171"/>
      <c r="T1332" s="2171"/>
      <c r="U1332" s="2171"/>
      <c r="V1332" s="2171"/>
      <c r="W1332" s="2171"/>
      <c r="X1332" s="2171"/>
      <c r="Y1332" s="2171"/>
    </row>
    <row r="1333" spans="1:25">
      <c r="A1333" s="2170"/>
      <c r="B1333" s="2170"/>
      <c r="C1333" s="2170"/>
      <c r="D1333" s="2170"/>
      <c r="E1333" s="2170"/>
      <c r="R1333" s="2171"/>
      <c r="S1333" s="2171"/>
      <c r="T1333" s="2171"/>
      <c r="U1333" s="2171"/>
      <c r="V1333" s="2171"/>
      <c r="W1333" s="2171"/>
      <c r="X1333" s="2171"/>
      <c r="Y1333" s="2171"/>
    </row>
    <row r="1334" spans="1:25">
      <c r="A1334" s="2170"/>
      <c r="B1334" s="2170"/>
      <c r="C1334" s="2170"/>
      <c r="D1334" s="2170"/>
      <c r="E1334" s="2170"/>
      <c r="R1334" s="2171"/>
      <c r="S1334" s="2171"/>
      <c r="T1334" s="2171"/>
      <c r="U1334" s="2171"/>
      <c r="V1334" s="2171"/>
      <c r="W1334" s="2171"/>
      <c r="X1334" s="2171"/>
      <c r="Y1334" s="2171"/>
    </row>
    <row r="1335" spans="1:25">
      <c r="A1335" s="2170"/>
      <c r="B1335" s="2170"/>
      <c r="C1335" s="2170"/>
      <c r="D1335" s="2170"/>
      <c r="E1335" s="2170"/>
      <c r="R1335" s="2171"/>
      <c r="S1335" s="2171"/>
      <c r="T1335" s="2171"/>
      <c r="U1335" s="2171"/>
      <c r="V1335" s="2171"/>
      <c r="W1335" s="2171"/>
      <c r="X1335" s="2171"/>
      <c r="Y1335" s="2171"/>
    </row>
    <row r="1336" spans="1:25">
      <c r="A1336" s="2170"/>
      <c r="B1336" s="2170"/>
      <c r="C1336" s="2170"/>
      <c r="D1336" s="2170"/>
      <c r="E1336" s="2170"/>
      <c r="R1336" s="2171"/>
      <c r="S1336" s="2171"/>
      <c r="T1336" s="2171"/>
      <c r="U1336" s="2171"/>
      <c r="V1336" s="2171"/>
      <c r="W1336" s="2171"/>
      <c r="X1336" s="2171"/>
      <c r="Y1336" s="2171"/>
    </row>
    <row r="1337" spans="1:25">
      <c r="A1337" s="2170"/>
      <c r="B1337" s="2170"/>
      <c r="C1337" s="2170"/>
      <c r="D1337" s="2170"/>
      <c r="E1337" s="2170"/>
      <c r="R1337" s="2171"/>
      <c r="S1337" s="2171"/>
      <c r="T1337" s="2171"/>
      <c r="U1337" s="2171"/>
      <c r="V1337" s="2171"/>
      <c r="W1337" s="2171"/>
      <c r="X1337" s="2171"/>
      <c r="Y1337" s="2171"/>
    </row>
    <row r="1338" spans="1:25">
      <c r="A1338" s="2170"/>
      <c r="B1338" s="2170"/>
      <c r="C1338" s="2170"/>
      <c r="D1338" s="2170"/>
      <c r="E1338" s="2170"/>
      <c r="R1338" s="2171"/>
      <c r="S1338" s="2171"/>
      <c r="T1338" s="2171"/>
      <c r="U1338" s="2171"/>
      <c r="V1338" s="2171"/>
      <c r="W1338" s="2171"/>
      <c r="X1338" s="2171"/>
      <c r="Y1338" s="2171"/>
    </row>
    <row r="1339" spans="1:25">
      <c r="A1339" s="2170"/>
      <c r="B1339" s="2170"/>
      <c r="C1339" s="2170"/>
      <c r="D1339" s="2170"/>
      <c r="E1339" s="2170"/>
      <c r="R1339" s="2171"/>
      <c r="S1339" s="2171"/>
      <c r="T1339" s="2171"/>
      <c r="U1339" s="2171"/>
      <c r="V1339" s="2171"/>
      <c r="W1339" s="2171"/>
      <c r="X1339" s="2171"/>
      <c r="Y1339" s="2171"/>
    </row>
    <row r="1340" spans="1:25">
      <c r="A1340" s="2170"/>
      <c r="B1340" s="2170"/>
      <c r="C1340" s="2170"/>
      <c r="D1340" s="2170"/>
      <c r="E1340" s="2170"/>
      <c r="R1340" s="2171"/>
      <c r="S1340" s="2171"/>
      <c r="T1340" s="2171"/>
      <c r="U1340" s="2171"/>
      <c r="V1340" s="2171"/>
      <c r="W1340" s="2171"/>
      <c r="X1340" s="2171"/>
      <c r="Y1340" s="2171"/>
    </row>
    <row r="1341" spans="1:25">
      <c r="A1341" s="2170"/>
      <c r="B1341" s="2170"/>
      <c r="C1341" s="2170"/>
      <c r="D1341" s="2170"/>
      <c r="E1341" s="2170"/>
      <c r="R1341" s="2171"/>
      <c r="S1341" s="2171"/>
      <c r="T1341" s="2171"/>
      <c r="U1341" s="2171"/>
      <c r="V1341" s="2171"/>
      <c r="W1341" s="2171"/>
      <c r="X1341" s="2171"/>
      <c r="Y1341" s="2171"/>
    </row>
    <row r="1342" spans="1:25">
      <c r="A1342" s="2170"/>
      <c r="B1342" s="2170"/>
      <c r="C1342" s="2170"/>
      <c r="D1342" s="2170"/>
      <c r="E1342" s="2170"/>
      <c r="R1342" s="2171"/>
      <c r="S1342" s="2171"/>
      <c r="T1342" s="2171"/>
      <c r="U1342" s="2171"/>
      <c r="V1342" s="2171"/>
      <c r="W1342" s="2171"/>
      <c r="X1342" s="2171"/>
      <c r="Y1342" s="2171"/>
    </row>
    <row r="1343" spans="1:25">
      <c r="A1343" s="2170"/>
      <c r="B1343" s="2170"/>
      <c r="C1343" s="2170"/>
      <c r="D1343" s="2170"/>
      <c r="E1343" s="2170"/>
      <c r="R1343" s="2171"/>
      <c r="S1343" s="2171"/>
      <c r="T1343" s="2171"/>
      <c r="U1343" s="2171"/>
      <c r="V1343" s="2171"/>
      <c r="W1343" s="2171"/>
      <c r="X1343" s="2171"/>
      <c r="Y1343" s="2171"/>
    </row>
    <row r="1344" spans="1:25">
      <c r="A1344" s="2170"/>
      <c r="B1344" s="2170"/>
      <c r="C1344" s="2170"/>
      <c r="D1344" s="2170"/>
      <c r="E1344" s="2170"/>
      <c r="R1344" s="2171"/>
      <c r="S1344" s="2171"/>
      <c r="T1344" s="2171"/>
      <c r="U1344" s="2171"/>
      <c r="V1344" s="2171"/>
      <c r="W1344" s="2171"/>
      <c r="X1344" s="2171"/>
      <c r="Y1344" s="2171"/>
    </row>
    <row r="1345" spans="1:25">
      <c r="A1345" s="2170"/>
      <c r="B1345" s="2170"/>
      <c r="C1345" s="2170"/>
      <c r="D1345" s="2170"/>
      <c r="E1345" s="2170"/>
      <c r="R1345" s="2171"/>
      <c r="S1345" s="2171"/>
      <c r="T1345" s="2171"/>
      <c r="U1345" s="2171"/>
      <c r="V1345" s="2171"/>
      <c r="W1345" s="2171"/>
      <c r="X1345" s="2171"/>
      <c r="Y1345" s="2171"/>
    </row>
    <row r="1346" spans="1:25">
      <c r="A1346" s="2170"/>
      <c r="B1346" s="2170"/>
      <c r="C1346" s="2170"/>
      <c r="D1346" s="2170"/>
      <c r="E1346" s="2170"/>
      <c r="R1346" s="2171"/>
      <c r="S1346" s="2171"/>
      <c r="T1346" s="2171"/>
      <c r="U1346" s="2171"/>
      <c r="V1346" s="2171"/>
      <c r="W1346" s="2171"/>
      <c r="X1346" s="2171"/>
      <c r="Y1346" s="2171"/>
    </row>
    <row r="1347" spans="1:25">
      <c r="A1347" s="2170"/>
      <c r="B1347" s="2170"/>
      <c r="C1347" s="2170"/>
      <c r="D1347" s="2170"/>
      <c r="E1347" s="2170"/>
      <c r="R1347" s="2171"/>
      <c r="S1347" s="2171"/>
      <c r="T1347" s="2171"/>
      <c r="U1347" s="2171"/>
      <c r="V1347" s="2171"/>
      <c r="W1347" s="2171"/>
      <c r="X1347" s="2171"/>
      <c r="Y1347" s="2171"/>
    </row>
    <row r="1348" spans="1:25">
      <c r="A1348" s="2170"/>
      <c r="B1348" s="2170"/>
      <c r="C1348" s="2170"/>
      <c r="D1348" s="2170"/>
      <c r="E1348" s="2170"/>
      <c r="R1348" s="2171"/>
      <c r="S1348" s="2171"/>
      <c r="T1348" s="2171"/>
      <c r="U1348" s="2171"/>
      <c r="V1348" s="2171"/>
      <c r="W1348" s="2171"/>
      <c r="X1348" s="2171"/>
      <c r="Y1348" s="2171"/>
    </row>
    <row r="1349" spans="1:25">
      <c r="A1349" s="2170"/>
      <c r="B1349" s="2170"/>
      <c r="C1349" s="2170"/>
      <c r="D1349" s="2170"/>
      <c r="E1349" s="2170"/>
      <c r="R1349" s="2171"/>
      <c r="S1349" s="2171"/>
      <c r="T1349" s="2171"/>
      <c r="U1349" s="2171"/>
      <c r="V1349" s="2171"/>
      <c r="W1349" s="2171"/>
      <c r="X1349" s="2171"/>
      <c r="Y1349" s="2171"/>
    </row>
    <row r="1350" spans="1:25">
      <c r="A1350" s="2170"/>
      <c r="B1350" s="2170"/>
      <c r="C1350" s="2170"/>
      <c r="D1350" s="2170"/>
      <c r="E1350" s="2170"/>
      <c r="R1350" s="2171"/>
      <c r="S1350" s="2171"/>
      <c r="T1350" s="2171"/>
      <c r="U1350" s="2171"/>
      <c r="V1350" s="2171"/>
      <c r="W1350" s="2171"/>
      <c r="X1350" s="2171"/>
      <c r="Y1350" s="2171"/>
    </row>
    <row r="1351" spans="1:25">
      <c r="A1351" s="2170"/>
      <c r="B1351" s="2170"/>
      <c r="C1351" s="2170"/>
      <c r="D1351" s="2170"/>
      <c r="E1351" s="2170"/>
      <c r="R1351" s="2171"/>
      <c r="S1351" s="2171"/>
      <c r="T1351" s="2171"/>
      <c r="U1351" s="2171"/>
      <c r="V1351" s="2171"/>
      <c r="W1351" s="2171"/>
      <c r="X1351" s="2171"/>
      <c r="Y1351" s="2171"/>
    </row>
    <row r="1352" spans="1:25">
      <c r="A1352" s="2170"/>
      <c r="B1352" s="2170"/>
      <c r="C1352" s="2170"/>
      <c r="D1352" s="2170"/>
      <c r="E1352" s="2170"/>
      <c r="R1352" s="2171"/>
      <c r="S1352" s="2171"/>
      <c r="T1352" s="2171"/>
      <c r="U1352" s="2171"/>
      <c r="V1352" s="2171"/>
      <c r="W1352" s="2171"/>
      <c r="X1352" s="2171"/>
      <c r="Y1352" s="2171"/>
    </row>
    <row r="1353" spans="1:25">
      <c r="A1353" s="2170"/>
      <c r="B1353" s="2170"/>
      <c r="C1353" s="2170"/>
      <c r="D1353" s="2170"/>
      <c r="E1353" s="2170"/>
      <c r="R1353" s="2171"/>
      <c r="S1353" s="2171"/>
      <c r="T1353" s="2171"/>
      <c r="U1353" s="2171"/>
      <c r="V1353" s="2171"/>
      <c r="W1353" s="2171"/>
      <c r="X1353" s="2171"/>
      <c r="Y1353" s="2171"/>
    </row>
    <row r="1354" spans="1:25">
      <c r="A1354" s="2170"/>
      <c r="B1354" s="2170"/>
      <c r="C1354" s="2170"/>
      <c r="D1354" s="2170"/>
      <c r="E1354" s="2170"/>
      <c r="R1354" s="2171"/>
      <c r="S1354" s="2171"/>
      <c r="T1354" s="2171"/>
      <c r="U1354" s="2171"/>
      <c r="V1354" s="2171"/>
      <c r="W1354" s="2171"/>
      <c r="X1354" s="2171"/>
      <c r="Y1354" s="2171"/>
    </row>
    <row r="1355" spans="1:25">
      <c r="A1355" s="2170"/>
      <c r="B1355" s="2170"/>
      <c r="C1355" s="2170"/>
      <c r="D1355" s="2170"/>
      <c r="E1355" s="2170"/>
      <c r="R1355" s="2171"/>
      <c r="S1355" s="2171"/>
      <c r="T1355" s="2171"/>
      <c r="U1355" s="2171"/>
      <c r="V1355" s="2171"/>
      <c r="W1355" s="2171"/>
      <c r="X1355" s="2171"/>
      <c r="Y1355" s="2171"/>
    </row>
    <row r="1356" spans="1:25">
      <c r="A1356" s="2170"/>
      <c r="B1356" s="2170"/>
      <c r="C1356" s="2170"/>
      <c r="D1356" s="2170"/>
      <c r="E1356" s="2170"/>
      <c r="R1356" s="2171"/>
      <c r="S1356" s="2171"/>
      <c r="T1356" s="2171"/>
      <c r="U1356" s="2171"/>
      <c r="V1356" s="2171"/>
      <c r="W1356" s="2171"/>
      <c r="X1356" s="2171"/>
      <c r="Y1356" s="2171"/>
    </row>
    <row r="1357" spans="1:25">
      <c r="A1357" s="2170"/>
      <c r="B1357" s="2170"/>
      <c r="C1357" s="2170"/>
      <c r="D1357" s="2170"/>
      <c r="E1357" s="2170"/>
      <c r="R1357" s="2171"/>
      <c r="S1357" s="2171"/>
      <c r="T1357" s="2171"/>
      <c r="U1357" s="2171"/>
      <c r="V1357" s="2171"/>
      <c r="W1357" s="2171"/>
      <c r="X1357" s="2171"/>
      <c r="Y1357" s="2171"/>
    </row>
    <row r="1358" spans="1:25">
      <c r="A1358" s="2170"/>
      <c r="B1358" s="2170"/>
      <c r="C1358" s="2170"/>
      <c r="D1358" s="2170"/>
      <c r="E1358" s="2170"/>
      <c r="R1358" s="2171"/>
      <c r="S1358" s="2171"/>
      <c r="T1358" s="2171"/>
      <c r="U1358" s="2171"/>
      <c r="V1358" s="2171"/>
      <c r="W1358" s="2171"/>
      <c r="X1358" s="2171"/>
      <c r="Y1358" s="2171"/>
    </row>
    <row r="1359" spans="1:25">
      <c r="A1359" s="2170"/>
      <c r="B1359" s="2170"/>
      <c r="C1359" s="2170"/>
      <c r="D1359" s="2170"/>
      <c r="E1359" s="2170"/>
      <c r="R1359" s="2171"/>
      <c r="S1359" s="2171"/>
      <c r="T1359" s="2171"/>
      <c r="U1359" s="2171"/>
      <c r="V1359" s="2171"/>
      <c r="W1359" s="2171"/>
      <c r="X1359" s="2171"/>
      <c r="Y1359" s="2171"/>
    </row>
    <row r="1360" spans="1:25">
      <c r="A1360" s="2170"/>
      <c r="B1360" s="2170"/>
      <c r="C1360" s="2170"/>
      <c r="D1360" s="2170"/>
      <c r="E1360" s="2170"/>
      <c r="R1360" s="2171"/>
      <c r="S1360" s="2171"/>
      <c r="T1360" s="2171"/>
      <c r="U1360" s="2171"/>
      <c r="V1360" s="2171"/>
      <c r="W1360" s="2171"/>
      <c r="X1360" s="2171"/>
      <c r="Y1360" s="2171"/>
    </row>
    <row r="1361" spans="1:25">
      <c r="A1361" s="2170"/>
      <c r="B1361" s="2170"/>
      <c r="C1361" s="2170"/>
      <c r="D1361" s="2170"/>
      <c r="E1361" s="2170"/>
      <c r="R1361" s="2171"/>
      <c r="S1361" s="2171"/>
      <c r="T1361" s="2171"/>
      <c r="U1361" s="2171"/>
      <c r="V1361" s="2171"/>
      <c r="W1361" s="2171"/>
      <c r="X1361" s="2171"/>
      <c r="Y1361" s="2171"/>
    </row>
    <row r="1362" spans="1:25">
      <c r="A1362" s="2170"/>
      <c r="B1362" s="2170"/>
      <c r="C1362" s="2170"/>
      <c r="D1362" s="2170"/>
      <c r="E1362" s="2170"/>
      <c r="R1362" s="2171"/>
      <c r="S1362" s="2171"/>
      <c r="T1362" s="2171"/>
      <c r="U1362" s="2171"/>
      <c r="V1362" s="2171"/>
      <c r="W1362" s="2171"/>
      <c r="X1362" s="2171"/>
      <c r="Y1362" s="2171"/>
    </row>
    <row r="1363" spans="1:25">
      <c r="A1363" s="2170"/>
      <c r="B1363" s="2170"/>
      <c r="C1363" s="2170"/>
      <c r="D1363" s="2170"/>
      <c r="E1363" s="2170"/>
      <c r="R1363" s="2171"/>
      <c r="S1363" s="2171"/>
      <c r="T1363" s="2171"/>
      <c r="U1363" s="2171"/>
      <c r="V1363" s="2171"/>
      <c r="W1363" s="2171"/>
      <c r="X1363" s="2171"/>
      <c r="Y1363" s="2171"/>
    </row>
    <row r="1364" spans="1:25">
      <c r="A1364" s="2170"/>
      <c r="B1364" s="2170"/>
      <c r="C1364" s="2170"/>
      <c r="D1364" s="2170"/>
      <c r="E1364" s="2170"/>
      <c r="R1364" s="2171"/>
      <c r="S1364" s="2171"/>
      <c r="T1364" s="2171"/>
      <c r="U1364" s="2171"/>
      <c r="V1364" s="2171"/>
      <c r="W1364" s="2171"/>
      <c r="X1364" s="2171"/>
      <c r="Y1364" s="2171"/>
    </row>
    <row r="1365" spans="1:25">
      <c r="A1365" s="2170"/>
      <c r="B1365" s="2170"/>
      <c r="C1365" s="2170"/>
      <c r="D1365" s="2170"/>
      <c r="E1365" s="2170"/>
      <c r="R1365" s="2171"/>
      <c r="S1365" s="2171"/>
      <c r="T1365" s="2171"/>
      <c r="U1365" s="2171"/>
      <c r="V1365" s="2171"/>
      <c r="W1365" s="2171"/>
      <c r="X1365" s="2171"/>
      <c r="Y1365" s="2171"/>
    </row>
    <row r="1366" spans="1:25">
      <c r="A1366" s="2170"/>
      <c r="B1366" s="2170"/>
      <c r="C1366" s="2170"/>
      <c r="D1366" s="2170"/>
      <c r="E1366" s="2170"/>
      <c r="R1366" s="2171"/>
      <c r="S1366" s="2171"/>
      <c r="T1366" s="2171"/>
      <c r="U1366" s="2171"/>
      <c r="V1366" s="2171"/>
      <c r="W1366" s="2171"/>
      <c r="X1366" s="2171"/>
      <c r="Y1366" s="2171"/>
    </row>
    <row r="1367" spans="1:25">
      <c r="A1367" s="2170"/>
      <c r="B1367" s="2170"/>
      <c r="C1367" s="2170"/>
      <c r="D1367" s="2170"/>
      <c r="E1367" s="2170"/>
      <c r="R1367" s="2171"/>
      <c r="S1367" s="2171"/>
      <c r="T1367" s="2171"/>
      <c r="U1367" s="2171"/>
      <c r="V1367" s="2171"/>
      <c r="W1367" s="2171"/>
      <c r="X1367" s="2171"/>
      <c r="Y1367" s="2171"/>
    </row>
    <row r="1368" spans="1:25">
      <c r="A1368" s="2170"/>
      <c r="B1368" s="2170"/>
      <c r="C1368" s="2170"/>
      <c r="D1368" s="2170"/>
      <c r="E1368" s="2170"/>
      <c r="R1368" s="2171"/>
      <c r="S1368" s="2171"/>
      <c r="T1368" s="2171"/>
      <c r="U1368" s="2171"/>
      <c r="V1368" s="2171"/>
      <c r="W1368" s="2171"/>
      <c r="X1368" s="2171"/>
      <c r="Y1368" s="2171"/>
    </row>
    <row r="1369" spans="1:25">
      <c r="A1369" s="2170"/>
      <c r="B1369" s="2170"/>
      <c r="C1369" s="2170"/>
      <c r="D1369" s="2170"/>
      <c r="E1369" s="2170"/>
      <c r="R1369" s="2171"/>
      <c r="S1369" s="2171"/>
      <c r="T1369" s="2171"/>
      <c r="U1369" s="2171"/>
      <c r="V1369" s="2171"/>
      <c r="W1369" s="2171"/>
      <c r="X1369" s="2171"/>
      <c r="Y1369" s="2171"/>
    </row>
    <row r="1370" spans="1:25">
      <c r="A1370" s="2170"/>
      <c r="B1370" s="2170"/>
      <c r="C1370" s="2170"/>
      <c r="D1370" s="2170"/>
      <c r="E1370" s="2170"/>
      <c r="R1370" s="2171"/>
      <c r="S1370" s="2171"/>
      <c r="T1370" s="2171"/>
      <c r="U1370" s="2171"/>
      <c r="V1370" s="2171"/>
      <c r="W1370" s="2171"/>
      <c r="X1370" s="2171"/>
      <c r="Y1370" s="2171"/>
    </row>
    <row r="1371" spans="1:25">
      <c r="A1371" s="2170"/>
      <c r="B1371" s="2170"/>
      <c r="C1371" s="2170"/>
      <c r="D1371" s="2170"/>
      <c r="E1371" s="2170"/>
      <c r="R1371" s="2171"/>
      <c r="S1371" s="2171"/>
      <c r="T1371" s="2171"/>
      <c r="U1371" s="2171"/>
      <c r="V1371" s="2171"/>
      <c r="W1371" s="2171"/>
      <c r="X1371" s="2171"/>
      <c r="Y1371" s="2171"/>
    </row>
    <row r="1372" spans="1:25">
      <c r="A1372" s="2170"/>
      <c r="B1372" s="2170"/>
      <c r="C1372" s="2170"/>
      <c r="D1372" s="2170"/>
      <c r="E1372" s="2170"/>
      <c r="R1372" s="2171"/>
      <c r="S1372" s="2171"/>
      <c r="T1372" s="2171"/>
      <c r="U1372" s="2171"/>
      <c r="V1372" s="2171"/>
      <c r="W1372" s="2171"/>
      <c r="X1372" s="2171"/>
      <c r="Y1372" s="2171"/>
    </row>
    <row r="1373" spans="1:25">
      <c r="A1373" s="2170"/>
      <c r="B1373" s="2170"/>
      <c r="C1373" s="2170"/>
      <c r="D1373" s="2170"/>
      <c r="E1373" s="2170"/>
      <c r="R1373" s="2171"/>
      <c r="S1373" s="2171"/>
      <c r="T1373" s="2171"/>
      <c r="U1373" s="2171"/>
      <c r="V1373" s="2171"/>
      <c r="W1373" s="2171"/>
      <c r="X1373" s="2171"/>
      <c r="Y1373" s="2171"/>
    </row>
    <row r="1374" spans="1:25">
      <c r="A1374" s="2170"/>
      <c r="B1374" s="2170"/>
      <c r="C1374" s="2170"/>
      <c r="D1374" s="2170"/>
      <c r="E1374" s="2170"/>
      <c r="R1374" s="2171"/>
      <c r="S1374" s="2171"/>
      <c r="T1374" s="2171"/>
      <c r="U1374" s="2171"/>
      <c r="V1374" s="2171"/>
      <c r="W1374" s="2171"/>
      <c r="X1374" s="2171"/>
      <c r="Y1374" s="2171"/>
    </row>
    <row r="1375" spans="1:25">
      <c r="A1375" s="2170"/>
      <c r="B1375" s="2170"/>
      <c r="C1375" s="2170"/>
      <c r="D1375" s="2170"/>
      <c r="E1375" s="2170"/>
      <c r="R1375" s="2171"/>
      <c r="S1375" s="2171"/>
      <c r="T1375" s="2171"/>
      <c r="U1375" s="2171"/>
      <c r="V1375" s="2171"/>
      <c r="W1375" s="2171"/>
      <c r="X1375" s="2171"/>
      <c r="Y1375" s="2171"/>
    </row>
    <row r="1376" spans="1:25">
      <c r="A1376" s="2170"/>
      <c r="B1376" s="2170"/>
      <c r="C1376" s="2170"/>
      <c r="D1376" s="2170"/>
      <c r="E1376" s="2170"/>
      <c r="R1376" s="2171"/>
      <c r="S1376" s="2171"/>
      <c r="T1376" s="2171"/>
      <c r="U1376" s="2171"/>
      <c r="V1376" s="2171"/>
      <c r="W1376" s="2171"/>
      <c r="X1376" s="2171"/>
      <c r="Y1376" s="2171"/>
    </row>
    <row r="1377" spans="1:25">
      <c r="A1377" s="2170"/>
      <c r="B1377" s="2170"/>
      <c r="C1377" s="2170"/>
      <c r="D1377" s="2170"/>
      <c r="E1377" s="2170"/>
      <c r="R1377" s="2171"/>
      <c r="S1377" s="2171"/>
      <c r="T1377" s="2171"/>
      <c r="U1377" s="2171"/>
      <c r="V1377" s="2171"/>
      <c r="W1377" s="2171"/>
      <c r="X1377" s="2171"/>
      <c r="Y1377" s="2171"/>
    </row>
    <row r="1378" spans="1:25">
      <c r="A1378" s="2170"/>
      <c r="B1378" s="2170"/>
      <c r="C1378" s="2170"/>
      <c r="D1378" s="2170"/>
      <c r="E1378" s="2170"/>
      <c r="R1378" s="2171"/>
      <c r="S1378" s="2171"/>
      <c r="T1378" s="2171"/>
      <c r="U1378" s="2171"/>
      <c r="V1378" s="2171"/>
      <c r="W1378" s="2171"/>
      <c r="X1378" s="2171"/>
      <c r="Y1378" s="2171"/>
    </row>
    <row r="1379" spans="1:25">
      <c r="A1379" s="2170"/>
      <c r="B1379" s="2170"/>
      <c r="C1379" s="2170"/>
      <c r="D1379" s="2170"/>
      <c r="E1379" s="2170"/>
      <c r="R1379" s="2171"/>
      <c r="S1379" s="2171"/>
      <c r="T1379" s="2171"/>
      <c r="U1379" s="2171"/>
      <c r="V1379" s="2171"/>
      <c r="W1379" s="2171"/>
      <c r="X1379" s="2171"/>
      <c r="Y1379" s="2171"/>
    </row>
    <row r="1380" spans="1:25">
      <c r="A1380" s="2170"/>
      <c r="B1380" s="2170"/>
      <c r="C1380" s="2170"/>
      <c r="D1380" s="2170"/>
      <c r="E1380" s="2170"/>
      <c r="R1380" s="2171"/>
      <c r="S1380" s="2171"/>
      <c r="T1380" s="2171"/>
      <c r="U1380" s="2171"/>
      <c r="V1380" s="2171"/>
      <c r="W1380" s="2171"/>
      <c r="X1380" s="2171"/>
      <c r="Y1380" s="2171"/>
    </row>
    <row r="1381" spans="1:25">
      <c r="A1381" s="2170"/>
      <c r="B1381" s="2170"/>
      <c r="C1381" s="2170"/>
      <c r="D1381" s="2170"/>
      <c r="E1381" s="2170"/>
      <c r="R1381" s="2171"/>
      <c r="S1381" s="2171"/>
      <c r="T1381" s="2171"/>
      <c r="U1381" s="2171"/>
      <c r="V1381" s="2171"/>
      <c r="W1381" s="2171"/>
      <c r="X1381" s="2171"/>
      <c r="Y1381" s="2171"/>
    </row>
    <row r="1382" spans="1:25">
      <c r="A1382" s="2170"/>
      <c r="B1382" s="2170"/>
      <c r="C1382" s="2170"/>
      <c r="D1382" s="2170"/>
      <c r="E1382" s="2170"/>
      <c r="R1382" s="2171"/>
      <c r="S1382" s="2171"/>
      <c r="T1382" s="2171"/>
      <c r="U1382" s="2171"/>
      <c r="V1382" s="2171"/>
      <c r="W1382" s="2171"/>
      <c r="X1382" s="2171"/>
      <c r="Y1382" s="2171"/>
    </row>
    <row r="1383" spans="1:25">
      <c r="A1383" s="2170"/>
      <c r="B1383" s="2170"/>
      <c r="C1383" s="2170"/>
      <c r="D1383" s="2170"/>
      <c r="E1383" s="2170"/>
      <c r="R1383" s="2171"/>
      <c r="S1383" s="2171"/>
      <c r="T1383" s="2171"/>
      <c r="U1383" s="2171"/>
      <c r="V1383" s="2171"/>
      <c r="W1383" s="2171"/>
      <c r="X1383" s="2171"/>
      <c r="Y1383" s="2171"/>
    </row>
    <row r="1384" spans="1:25">
      <c r="A1384" s="2170"/>
      <c r="B1384" s="2170"/>
      <c r="C1384" s="2170"/>
      <c r="D1384" s="2170"/>
      <c r="E1384" s="2170"/>
      <c r="R1384" s="2171"/>
      <c r="S1384" s="2171"/>
      <c r="T1384" s="2171"/>
      <c r="U1384" s="2171"/>
      <c r="V1384" s="2171"/>
      <c r="W1384" s="2171"/>
      <c r="X1384" s="2171"/>
      <c r="Y1384" s="2171"/>
    </row>
    <row r="1385" spans="1:25">
      <c r="A1385" s="2170"/>
      <c r="B1385" s="2170"/>
      <c r="C1385" s="2170"/>
      <c r="D1385" s="2170"/>
      <c r="E1385" s="2170"/>
      <c r="R1385" s="2171"/>
      <c r="S1385" s="2171"/>
      <c r="T1385" s="2171"/>
      <c r="U1385" s="2171"/>
      <c r="V1385" s="2171"/>
      <c r="W1385" s="2171"/>
      <c r="X1385" s="2171"/>
      <c r="Y1385" s="2171"/>
    </row>
    <row r="1386" spans="1:25">
      <c r="A1386" s="2170"/>
      <c r="B1386" s="2170"/>
      <c r="C1386" s="2170"/>
      <c r="D1386" s="2170"/>
      <c r="E1386" s="2170"/>
      <c r="R1386" s="2171"/>
      <c r="S1386" s="2171"/>
      <c r="T1386" s="2171"/>
      <c r="U1386" s="2171"/>
      <c r="V1386" s="2171"/>
      <c r="W1386" s="2171"/>
      <c r="X1386" s="2171"/>
      <c r="Y1386" s="2171"/>
    </row>
    <row r="1387" spans="1:25">
      <c r="A1387" s="2170"/>
      <c r="B1387" s="2170"/>
      <c r="C1387" s="2170"/>
      <c r="D1387" s="2170"/>
      <c r="E1387" s="2170"/>
      <c r="R1387" s="2171"/>
      <c r="S1387" s="2171"/>
      <c r="T1387" s="2171"/>
      <c r="U1387" s="2171"/>
      <c r="V1387" s="2171"/>
      <c r="W1387" s="2171"/>
      <c r="X1387" s="2171"/>
      <c r="Y1387" s="2171"/>
    </row>
    <row r="1388" spans="1:25">
      <c r="A1388" s="2170"/>
      <c r="B1388" s="2170"/>
      <c r="C1388" s="2170"/>
      <c r="D1388" s="2170"/>
      <c r="E1388" s="2170"/>
      <c r="R1388" s="2171"/>
      <c r="S1388" s="2171"/>
      <c r="T1388" s="2171"/>
      <c r="U1388" s="2171"/>
      <c r="V1388" s="2171"/>
      <c r="W1388" s="2171"/>
      <c r="X1388" s="2171"/>
      <c r="Y1388" s="2171"/>
    </row>
    <row r="1389" spans="1:25">
      <c r="A1389" s="2170"/>
      <c r="B1389" s="2170"/>
      <c r="C1389" s="2170"/>
      <c r="D1389" s="2170"/>
      <c r="E1389" s="2170"/>
      <c r="R1389" s="2171"/>
      <c r="S1389" s="2171"/>
      <c r="T1389" s="2171"/>
      <c r="U1389" s="2171"/>
      <c r="V1389" s="2171"/>
      <c r="W1389" s="2171"/>
      <c r="X1389" s="2171"/>
      <c r="Y1389" s="2171"/>
    </row>
    <row r="1390" spans="1:25">
      <c r="A1390" s="2170"/>
      <c r="B1390" s="2170"/>
      <c r="C1390" s="2170"/>
      <c r="D1390" s="2170"/>
      <c r="E1390" s="2170"/>
      <c r="R1390" s="2171"/>
      <c r="S1390" s="2171"/>
      <c r="T1390" s="2171"/>
      <c r="U1390" s="2171"/>
      <c r="V1390" s="2171"/>
      <c r="W1390" s="2171"/>
      <c r="X1390" s="2171"/>
      <c r="Y1390" s="2171"/>
    </row>
    <row r="1391" spans="1:25">
      <c r="A1391" s="2170"/>
      <c r="B1391" s="2170"/>
      <c r="C1391" s="2170"/>
      <c r="D1391" s="2170"/>
      <c r="E1391" s="2170"/>
      <c r="R1391" s="2171"/>
      <c r="S1391" s="2171"/>
      <c r="T1391" s="2171"/>
      <c r="U1391" s="2171"/>
      <c r="V1391" s="2171"/>
      <c r="W1391" s="2171"/>
      <c r="X1391" s="2171"/>
      <c r="Y1391" s="2171"/>
    </row>
    <row r="1392" spans="1:25">
      <c r="A1392" s="2170"/>
      <c r="B1392" s="2170"/>
      <c r="C1392" s="2170"/>
      <c r="D1392" s="2170"/>
      <c r="E1392" s="2170"/>
      <c r="R1392" s="2171"/>
      <c r="S1392" s="2171"/>
      <c r="T1392" s="2171"/>
      <c r="U1392" s="2171"/>
      <c r="V1392" s="2171"/>
      <c r="W1392" s="2171"/>
      <c r="X1392" s="2171"/>
      <c r="Y1392" s="2171"/>
    </row>
    <row r="1393" spans="1:25">
      <c r="A1393" s="2170"/>
      <c r="B1393" s="2170"/>
      <c r="C1393" s="2170"/>
      <c r="D1393" s="2170"/>
      <c r="E1393" s="2170"/>
      <c r="R1393" s="2171"/>
      <c r="S1393" s="2171"/>
      <c r="T1393" s="2171"/>
      <c r="U1393" s="2171"/>
      <c r="V1393" s="2171"/>
      <c r="W1393" s="2171"/>
      <c r="X1393" s="2171"/>
      <c r="Y1393" s="2171"/>
    </row>
    <row r="1394" spans="1:25">
      <c r="A1394" s="2170"/>
      <c r="B1394" s="2170"/>
      <c r="C1394" s="2170"/>
      <c r="D1394" s="2170"/>
      <c r="E1394" s="2170"/>
      <c r="R1394" s="2171"/>
      <c r="S1394" s="2171"/>
      <c r="T1394" s="2171"/>
      <c r="U1394" s="2171"/>
      <c r="V1394" s="2171"/>
      <c r="W1394" s="2171"/>
      <c r="X1394" s="2171"/>
      <c r="Y1394" s="2171"/>
    </row>
    <row r="1395" spans="1:25">
      <c r="A1395" s="2170"/>
      <c r="B1395" s="2170"/>
      <c r="C1395" s="2170"/>
      <c r="D1395" s="2170"/>
      <c r="E1395" s="2170"/>
      <c r="R1395" s="2171"/>
      <c r="S1395" s="2171"/>
      <c r="T1395" s="2171"/>
      <c r="U1395" s="2171"/>
      <c r="V1395" s="2171"/>
      <c r="W1395" s="2171"/>
      <c r="X1395" s="2171"/>
      <c r="Y1395" s="2171"/>
    </row>
    <row r="1396" spans="1:25">
      <c r="A1396" s="2170"/>
      <c r="B1396" s="2170"/>
      <c r="C1396" s="2170"/>
      <c r="D1396" s="2170"/>
      <c r="E1396" s="2170"/>
      <c r="R1396" s="2171"/>
      <c r="S1396" s="2171"/>
      <c r="T1396" s="2171"/>
      <c r="U1396" s="2171"/>
      <c r="V1396" s="2171"/>
      <c r="W1396" s="2171"/>
      <c r="X1396" s="2171"/>
      <c r="Y1396" s="2171"/>
    </row>
    <row r="1397" spans="1:25">
      <c r="A1397" s="2170"/>
      <c r="B1397" s="2170"/>
      <c r="C1397" s="2170"/>
      <c r="D1397" s="2170"/>
      <c r="E1397" s="2170"/>
      <c r="R1397" s="2171"/>
      <c r="S1397" s="2171"/>
      <c r="T1397" s="2171"/>
      <c r="U1397" s="2171"/>
      <c r="V1397" s="2171"/>
      <c r="W1397" s="2171"/>
      <c r="X1397" s="2171"/>
      <c r="Y1397" s="2171"/>
    </row>
    <row r="1398" spans="1:25">
      <c r="A1398" s="2170"/>
      <c r="B1398" s="2170"/>
      <c r="C1398" s="2170"/>
      <c r="D1398" s="2170"/>
      <c r="E1398" s="2170"/>
      <c r="R1398" s="2171"/>
      <c r="S1398" s="2171"/>
      <c r="T1398" s="2171"/>
      <c r="U1398" s="2171"/>
      <c r="V1398" s="2171"/>
      <c r="W1398" s="2171"/>
      <c r="X1398" s="2171"/>
      <c r="Y1398" s="2171"/>
    </row>
    <row r="1399" spans="1:25">
      <c r="A1399" s="2170"/>
      <c r="B1399" s="2170"/>
      <c r="C1399" s="2170"/>
      <c r="D1399" s="2170"/>
      <c r="E1399" s="2170"/>
      <c r="R1399" s="2171"/>
      <c r="S1399" s="2171"/>
      <c r="T1399" s="2171"/>
      <c r="U1399" s="2171"/>
      <c r="V1399" s="2171"/>
      <c r="W1399" s="2171"/>
      <c r="X1399" s="2171"/>
      <c r="Y1399" s="2171"/>
    </row>
    <row r="1400" spans="1:25">
      <c r="A1400" s="2170"/>
      <c r="B1400" s="2170"/>
      <c r="C1400" s="2170"/>
      <c r="D1400" s="2170"/>
      <c r="E1400" s="2170"/>
      <c r="R1400" s="2171"/>
      <c r="S1400" s="2171"/>
      <c r="T1400" s="2171"/>
      <c r="U1400" s="2171"/>
      <c r="V1400" s="2171"/>
      <c r="W1400" s="2171"/>
      <c r="X1400" s="2171"/>
      <c r="Y1400" s="2171"/>
    </row>
    <row r="1401" spans="1:25">
      <c r="A1401" s="2170"/>
      <c r="B1401" s="2170"/>
      <c r="C1401" s="2170"/>
      <c r="D1401" s="2170"/>
      <c r="E1401" s="2170"/>
      <c r="R1401" s="2171"/>
      <c r="S1401" s="2171"/>
      <c r="T1401" s="2171"/>
      <c r="U1401" s="2171"/>
      <c r="V1401" s="2171"/>
      <c r="W1401" s="2171"/>
      <c r="X1401" s="2171"/>
      <c r="Y1401" s="2171"/>
    </row>
    <row r="1402" spans="1:25">
      <c r="A1402" s="2170"/>
      <c r="B1402" s="2170"/>
      <c r="C1402" s="2170"/>
      <c r="D1402" s="2170"/>
      <c r="E1402" s="2170"/>
      <c r="R1402" s="2171"/>
      <c r="S1402" s="2171"/>
      <c r="T1402" s="2171"/>
      <c r="U1402" s="2171"/>
      <c r="V1402" s="2171"/>
      <c r="W1402" s="2171"/>
      <c r="X1402" s="2171"/>
      <c r="Y1402" s="2171"/>
    </row>
    <row r="1403" spans="1:25">
      <c r="A1403" s="2170"/>
      <c r="B1403" s="2170"/>
      <c r="C1403" s="2170"/>
      <c r="D1403" s="2170"/>
      <c r="E1403" s="2170"/>
      <c r="R1403" s="2171"/>
      <c r="S1403" s="2171"/>
      <c r="T1403" s="2171"/>
      <c r="U1403" s="2171"/>
      <c r="V1403" s="2171"/>
      <c r="W1403" s="2171"/>
      <c r="X1403" s="2171"/>
      <c r="Y1403" s="2171"/>
    </row>
    <row r="1404" spans="1:25">
      <c r="A1404" s="2170"/>
      <c r="B1404" s="2170"/>
      <c r="C1404" s="2170"/>
      <c r="D1404" s="2170"/>
      <c r="E1404" s="2170"/>
      <c r="R1404" s="2171"/>
      <c r="S1404" s="2171"/>
      <c r="T1404" s="2171"/>
      <c r="U1404" s="2171"/>
      <c r="V1404" s="2171"/>
      <c r="W1404" s="2171"/>
      <c r="X1404" s="2171"/>
      <c r="Y1404" s="2171"/>
    </row>
    <row r="1405" spans="1:25">
      <c r="A1405" s="2170"/>
      <c r="B1405" s="2170"/>
      <c r="C1405" s="2170"/>
      <c r="D1405" s="2170"/>
      <c r="E1405" s="2170"/>
      <c r="R1405" s="2171"/>
      <c r="S1405" s="2171"/>
      <c r="T1405" s="2171"/>
      <c r="U1405" s="2171"/>
      <c r="V1405" s="2171"/>
      <c r="W1405" s="2171"/>
      <c r="X1405" s="2171"/>
      <c r="Y1405" s="2171"/>
    </row>
    <row r="1406" spans="1:25">
      <c r="A1406" s="2170"/>
      <c r="B1406" s="2170"/>
      <c r="C1406" s="2170"/>
      <c r="D1406" s="2170"/>
      <c r="E1406" s="2170"/>
      <c r="R1406" s="2171"/>
      <c r="S1406" s="2171"/>
      <c r="T1406" s="2171"/>
      <c r="U1406" s="2171"/>
      <c r="V1406" s="2171"/>
      <c r="W1406" s="2171"/>
      <c r="X1406" s="2171"/>
      <c r="Y1406" s="2171"/>
    </row>
    <row r="1407" spans="1:25">
      <c r="A1407" s="2170"/>
      <c r="B1407" s="2170"/>
      <c r="C1407" s="2170"/>
      <c r="D1407" s="2170"/>
      <c r="E1407" s="2170"/>
      <c r="R1407" s="2171"/>
      <c r="S1407" s="2171"/>
      <c r="T1407" s="2171"/>
      <c r="U1407" s="2171"/>
      <c r="V1407" s="2171"/>
      <c r="W1407" s="2171"/>
      <c r="X1407" s="2171"/>
      <c r="Y1407" s="2171"/>
    </row>
    <row r="1408" spans="1:25">
      <c r="A1408" s="2170"/>
      <c r="B1408" s="2170"/>
      <c r="C1408" s="2170"/>
      <c r="D1408" s="2170"/>
      <c r="E1408" s="2170"/>
      <c r="R1408" s="2171"/>
      <c r="S1408" s="2171"/>
      <c r="T1408" s="2171"/>
      <c r="U1408" s="2171"/>
      <c r="V1408" s="2171"/>
      <c r="W1408" s="2171"/>
      <c r="X1408" s="2171"/>
      <c r="Y1408" s="2171"/>
    </row>
    <row r="1409" spans="1:25">
      <c r="A1409" s="2170"/>
      <c r="B1409" s="2170"/>
      <c r="C1409" s="2170"/>
      <c r="D1409" s="2170"/>
      <c r="E1409" s="2170"/>
      <c r="R1409" s="2171"/>
      <c r="S1409" s="2171"/>
      <c r="T1409" s="2171"/>
      <c r="U1409" s="2171"/>
      <c r="V1409" s="2171"/>
      <c r="W1409" s="2171"/>
      <c r="X1409" s="2171"/>
      <c r="Y1409" s="2171"/>
    </row>
    <row r="1410" spans="1:25">
      <c r="A1410" s="2170"/>
      <c r="B1410" s="2170"/>
      <c r="C1410" s="2170"/>
      <c r="D1410" s="2170"/>
      <c r="E1410" s="2170"/>
      <c r="R1410" s="2171"/>
      <c r="S1410" s="2171"/>
      <c r="T1410" s="2171"/>
      <c r="U1410" s="2171"/>
      <c r="V1410" s="2171"/>
      <c r="W1410" s="2171"/>
      <c r="X1410" s="2171"/>
      <c r="Y1410" s="2171"/>
    </row>
    <row r="1411" spans="1:25">
      <c r="A1411" s="2170"/>
      <c r="B1411" s="2170"/>
      <c r="C1411" s="2170"/>
      <c r="D1411" s="2170"/>
      <c r="E1411" s="2170"/>
      <c r="R1411" s="2171"/>
      <c r="S1411" s="2171"/>
      <c r="T1411" s="2171"/>
      <c r="U1411" s="2171"/>
      <c r="V1411" s="2171"/>
      <c r="W1411" s="2171"/>
      <c r="X1411" s="2171"/>
      <c r="Y1411" s="2171"/>
    </row>
    <row r="1412" spans="1:25">
      <c r="A1412" s="2170"/>
      <c r="B1412" s="2170"/>
      <c r="C1412" s="2170"/>
      <c r="D1412" s="2170"/>
      <c r="E1412" s="2170"/>
      <c r="R1412" s="2171"/>
      <c r="S1412" s="2171"/>
      <c r="T1412" s="2171"/>
      <c r="U1412" s="2171"/>
      <c r="V1412" s="2171"/>
      <c r="W1412" s="2171"/>
      <c r="X1412" s="2171"/>
      <c r="Y1412" s="2171"/>
    </row>
    <row r="1413" spans="1:25">
      <c r="A1413" s="2170"/>
      <c r="B1413" s="2170"/>
      <c r="C1413" s="2170"/>
      <c r="D1413" s="2170"/>
      <c r="E1413" s="2170"/>
      <c r="R1413" s="2171"/>
      <c r="S1413" s="2171"/>
      <c r="T1413" s="2171"/>
      <c r="U1413" s="2171"/>
      <c r="V1413" s="2171"/>
      <c r="W1413" s="2171"/>
      <c r="X1413" s="2171"/>
      <c r="Y1413" s="2171"/>
    </row>
    <row r="1414" spans="1:25">
      <c r="A1414" s="2170"/>
      <c r="B1414" s="2170"/>
      <c r="C1414" s="2170"/>
      <c r="D1414" s="2170"/>
      <c r="E1414" s="2170"/>
      <c r="R1414" s="2171"/>
      <c r="S1414" s="2171"/>
      <c r="T1414" s="2171"/>
      <c r="U1414" s="2171"/>
      <c r="V1414" s="2171"/>
      <c r="W1414" s="2171"/>
      <c r="X1414" s="2171"/>
      <c r="Y1414" s="2171"/>
    </row>
    <row r="1415" spans="1:25">
      <c r="A1415" s="2170"/>
      <c r="B1415" s="2170"/>
      <c r="C1415" s="2170"/>
      <c r="D1415" s="2170"/>
      <c r="E1415" s="2170"/>
      <c r="R1415" s="2171"/>
      <c r="S1415" s="2171"/>
      <c r="T1415" s="2171"/>
      <c r="U1415" s="2171"/>
      <c r="V1415" s="2171"/>
      <c r="W1415" s="2171"/>
      <c r="X1415" s="2171"/>
      <c r="Y1415" s="2171"/>
    </row>
    <row r="1416" spans="1:25">
      <c r="A1416" s="2170"/>
      <c r="B1416" s="2170"/>
      <c r="C1416" s="2170"/>
      <c r="D1416" s="2170"/>
      <c r="E1416" s="2170"/>
      <c r="R1416" s="2171"/>
      <c r="S1416" s="2171"/>
      <c r="T1416" s="2171"/>
      <c r="U1416" s="2171"/>
      <c r="V1416" s="2171"/>
      <c r="W1416" s="2171"/>
      <c r="X1416" s="2171"/>
      <c r="Y1416" s="2171"/>
    </row>
    <row r="1417" spans="1:25">
      <c r="A1417" s="2170"/>
      <c r="B1417" s="2170"/>
      <c r="C1417" s="2170"/>
      <c r="D1417" s="2170"/>
      <c r="E1417" s="2170"/>
      <c r="R1417" s="2171"/>
      <c r="S1417" s="2171"/>
      <c r="T1417" s="2171"/>
      <c r="U1417" s="2171"/>
      <c r="V1417" s="2171"/>
      <c r="W1417" s="2171"/>
      <c r="X1417" s="2171"/>
      <c r="Y1417" s="2171"/>
    </row>
    <row r="1418" spans="1:25">
      <c r="A1418" s="2170"/>
      <c r="B1418" s="2170"/>
      <c r="C1418" s="2170"/>
      <c r="D1418" s="2170"/>
      <c r="E1418" s="2170"/>
      <c r="R1418" s="2171"/>
      <c r="S1418" s="2171"/>
      <c r="T1418" s="2171"/>
      <c r="U1418" s="2171"/>
      <c r="V1418" s="2171"/>
      <c r="W1418" s="2171"/>
      <c r="X1418" s="2171"/>
      <c r="Y1418" s="2171"/>
    </row>
    <row r="1419" spans="1:25">
      <c r="A1419" s="2170"/>
      <c r="B1419" s="2170"/>
      <c r="C1419" s="2170"/>
      <c r="D1419" s="2170"/>
      <c r="E1419" s="2170"/>
      <c r="R1419" s="2171"/>
      <c r="S1419" s="2171"/>
      <c r="T1419" s="2171"/>
      <c r="U1419" s="2171"/>
      <c r="V1419" s="2171"/>
      <c r="W1419" s="2171"/>
      <c r="X1419" s="2171"/>
      <c r="Y1419" s="2171"/>
    </row>
    <row r="1420" spans="1:25">
      <c r="A1420" s="2170"/>
      <c r="B1420" s="2170"/>
      <c r="C1420" s="2170"/>
      <c r="D1420" s="2170"/>
      <c r="E1420" s="2170"/>
      <c r="R1420" s="2171"/>
      <c r="S1420" s="2171"/>
      <c r="T1420" s="2171"/>
      <c r="U1420" s="2171"/>
      <c r="V1420" s="2171"/>
      <c r="W1420" s="2171"/>
      <c r="X1420" s="2171"/>
      <c r="Y1420" s="2171"/>
    </row>
    <row r="1421" spans="1:25">
      <c r="A1421" s="2170"/>
      <c r="B1421" s="2170"/>
      <c r="C1421" s="2170"/>
      <c r="D1421" s="2170"/>
      <c r="E1421" s="2170"/>
      <c r="R1421" s="2171"/>
      <c r="S1421" s="2171"/>
      <c r="T1421" s="2171"/>
      <c r="U1421" s="2171"/>
      <c r="V1421" s="2171"/>
      <c r="W1421" s="2171"/>
      <c r="X1421" s="2171"/>
      <c r="Y1421" s="2171"/>
    </row>
    <row r="1422" spans="1:25">
      <c r="A1422" s="2170"/>
      <c r="B1422" s="2170"/>
      <c r="C1422" s="2170"/>
      <c r="D1422" s="2170"/>
      <c r="E1422" s="2170"/>
      <c r="R1422" s="2171"/>
      <c r="S1422" s="2171"/>
      <c r="T1422" s="2171"/>
      <c r="U1422" s="2171"/>
      <c r="V1422" s="2171"/>
      <c r="W1422" s="2171"/>
      <c r="X1422" s="2171"/>
      <c r="Y1422" s="2171"/>
    </row>
    <row r="1423" spans="1:25">
      <c r="A1423" s="2170"/>
      <c r="B1423" s="2170"/>
      <c r="C1423" s="2170"/>
      <c r="D1423" s="2170"/>
      <c r="E1423" s="2170"/>
      <c r="R1423" s="2171"/>
      <c r="S1423" s="2171"/>
      <c r="T1423" s="2171"/>
      <c r="U1423" s="2171"/>
      <c r="V1423" s="2171"/>
      <c r="W1423" s="2171"/>
      <c r="X1423" s="2171"/>
      <c r="Y1423" s="2171"/>
    </row>
    <row r="1424" spans="1:25">
      <c r="A1424" s="2170"/>
      <c r="B1424" s="2170"/>
      <c r="C1424" s="2170"/>
      <c r="D1424" s="2170"/>
      <c r="E1424" s="2170"/>
      <c r="R1424" s="2171"/>
      <c r="S1424" s="2171"/>
      <c r="T1424" s="2171"/>
      <c r="U1424" s="2171"/>
      <c r="V1424" s="2171"/>
      <c r="W1424" s="2171"/>
      <c r="X1424" s="2171"/>
      <c r="Y1424" s="2171"/>
    </row>
    <row r="1425" spans="1:25">
      <c r="A1425" s="2170"/>
      <c r="B1425" s="2170"/>
      <c r="C1425" s="2170"/>
      <c r="D1425" s="2170"/>
      <c r="E1425" s="2170"/>
      <c r="R1425" s="2171"/>
      <c r="S1425" s="2171"/>
      <c r="T1425" s="2171"/>
      <c r="U1425" s="2171"/>
      <c r="V1425" s="2171"/>
      <c r="W1425" s="2171"/>
      <c r="X1425" s="2171"/>
      <c r="Y1425" s="2171"/>
    </row>
    <row r="1426" spans="1:25">
      <c r="A1426" s="2170"/>
      <c r="B1426" s="2170"/>
      <c r="C1426" s="2170"/>
      <c r="D1426" s="2170"/>
      <c r="E1426" s="2170"/>
      <c r="R1426" s="2171"/>
      <c r="S1426" s="2171"/>
      <c r="T1426" s="2171"/>
      <c r="U1426" s="2171"/>
      <c r="V1426" s="2171"/>
      <c r="W1426" s="2171"/>
      <c r="X1426" s="2171"/>
      <c r="Y1426" s="2171"/>
    </row>
    <row r="1427" spans="1:25">
      <c r="A1427" s="2170"/>
      <c r="B1427" s="2170"/>
      <c r="C1427" s="2170"/>
      <c r="D1427" s="2170"/>
      <c r="E1427" s="2170"/>
      <c r="R1427" s="2171"/>
      <c r="S1427" s="2171"/>
      <c r="T1427" s="2171"/>
      <c r="U1427" s="2171"/>
      <c r="V1427" s="2171"/>
      <c r="W1427" s="2171"/>
      <c r="X1427" s="2171"/>
      <c r="Y1427" s="2171"/>
    </row>
    <row r="1428" spans="1:25">
      <c r="A1428" s="2170"/>
      <c r="B1428" s="2170"/>
      <c r="C1428" s="2170"/>
      <c r="D1428" s="2170"/>
      <c r="E1428" s="2170"/>
      <c r="R1428" s="2171"/>
      <c r="S1428" s="2171"/>
      <c r="T1428" s="2171"/>
      <c r="U1428" s="2171"/>
      <c r="V1428" s="2171"/>
      <c r="W1428" s="2171"/>
      <c r="X1428" s="2171"/>
      <c r="Y1428" s="2171"/>
    </row>
    <row r="1429" spans="1:25">
      <c r="A1429" s="2170"/>
      <c r="B1429" s="2170"/>
      <c r="C1429" s="2170"/>
      <c r="D1429" s="2170"/>
      <c r="E1429" s="2170"/>
      <c r="R1429" s="2171"/>
      <c r="S1429" s="2171"/>
      <c r="T1429" s="2171"/>
      <c r="U1429" s="2171"/>
      <c r="V1429" s="2171"/>
      <c r="W1429" s="2171"/>
      <c r="X1429" s="2171"/>
      <c r="Y1429" s="2171"/>
    </row>
    <row r="1430" spans="1:25">
      <c r="A1430" s="2170"/>
      <c r="B1430" s="2170"/>
      <c r="C1430" s="2170"/>
      <c r="D1430" s="2170"/>
      <c r="E1430" s="2170"/>
      <c r="R1430" s="2171"/>
      <c r="S1430" s="2171"/>
      <c r="T1430" s="2171"/>
      <c r="U1430" s="2171"/>
      <c r="V1430" s="2171"/>
      <c r="W1430" s="2171"/>
      <c r="X1430" s="2171"/>
      <c r="Y1430" s="2171"/>
    </row>
    <row r="1431" spans="1:25">
      <c r="A1431" s="2170"/>
      <c r="B1431" s="2170"/>
      <c r="C1431" s="2170"/>
      <c r="D1431" s="2170"/>
      <c r="E1431" s="2170"/>
      <c r="R1431" s="2171"/>
      <c r="S1431" s="2171"/>
      <c r="T1431" s="2171"/>
      <c r="U1431" s="2171"/>
      <c r="V1431" s="2171"/>
      <c r="W1431" s="2171"/>
      <c r="X1431" s="2171"/>
      <c r="Y1431" s="2171"/>
    </row>
    <row r="1432" spans="1:25">
      <c r="A1432" s="2170"/>
      <c r="B1432" s="2170"/>
      <c r="C1432" s="2170"/>
      <c r="D1432" s="2170"/>
      <c r="E1432" s="2170"/>
      <c r="R1432" s="2171"/>
      <c r="S1432" s="2171"/>
      <c r="T1432" s="2171"/>
      <c r="U1432" s="2171"/>
      <c r="V1432" s="2171"/>
      <c r="W1432" s="2171"/>
      <c r="X1432" s="2171"/>
      <c r="Y1432" s="2171"/>
    </row>
    <row r="1433" spans="1:25">
      <c r="A1433" s="2170"/>
      <c r="B1433" s="2170"/>
      <c r="C1433" s="2170"/>
      <c r="D1433" s="2170"/>
      <c r="E1433" s="2170"/>
      <c r="R1433" s="2171"/>
      <c r="S1433" s="2171"/>
      <c r="T1433" s="2171"/>
      <c r="U1433" s="2171"/>
      <c r="V1433" s="2171"/>
      <c r="W1433" s="2171"/>
      <c r="X1433" s="2171"/>
      <c r="Y1433" s="2171"/>
    </row>
    <row r="1434" spans="1:25">
      <c r="A1434" s="2170"/>
      <c r="B1434" s="2170"/>
      <c r="C1434" s="2170"/>
      <c r="D1434" s="2170"/>
      <c r="E1434" s="2170"/>
      <c r="R1434" s="2171"/>
      <c r="S1434" s="2171"/>
      <c r="T1434" s="2171"/>
      <c r="U1434" s="2171"/>
      <c r="V1434" s="2171"/>
      <c r="W1434" s="2171"/>
      <c r="X1434" s="2171"/>
      <c r="Y1434" s="2171"/>
    </row>
    <row r="1435" spans="1:25">
      <c r="A1435" s="2170"/>
      <c r="B1435" s="2170"/>
      <c r="C1435" s="2170"/>
      <c r="D1435" s="2170"/>
      <c r="E1435" s="2170"/>
      <c r="R1435" s="2171"/>
      <c r="S1435" s="2171"/>
      <c r="T1435" s="2171"/>
      <c r="U1435" s="2171"/>
      <c r="V1435" s="2171"/>
      <c r="W1435" s="2171"/>
      <c r="X1435" s="2171"/>
      <c r="Y1435" s="2171"/>
    </row>
    <row r="1436" spans="1:25">
      <c r="A1436" s="2170"/>
      <c r="B1436" s="2170"/>
      <c r="C1436" s="2170"/>
      <c r="D1436" s="2170"/>
      <c r="E1436" s="2170"/>
      <c r="R1436" s="2171"/>
      <c r="S1436" s="2171"/>
      <c r="T1436" s="2171"/>
      <c r="U1436" s="2171"/>
      <c r="V1436" s="2171"/>
      <c r="W1436" s="2171"/>
      <c r="X1436" s="2171"/>
      <c r="Y1436" s="2171"/>
    </row>
    <row r="1437" spans="1:25">
      <c r="A1437" s="2170"/>
      <c r="B1437" s="2170"/>
      <c r="C1437" s="2170"/>
      <c r="D1437" s="2170"/>
      <c r="E1437" s="2170"/>
      <c r="R1437" s="2171"/>
      <c r="S1437" s="2171"/>
      <c r="T1437" s="2171"/>
      <c r="U1437" s="2171"/>
      <c r="V1437" s="2171"/>
      <c r="W1437" s="2171"/>
      <c r="X1437" s="2171"/>
      <c r="Y1437" s="2171"/>
    </row>
    <row r="1438" spans="1:25">
      <c r="A1438" s="2170"/>
      <c r="B1438" s="2170"/>
      <c r="C1438" s="2170"/>
      <c r="D1438" s="2170"/>
      <c r="E1438" s="2170"/>
      <c r="R1438" s="2171"/>
      <c r="S1438" s="2171"/>
      <c r="T1438" s="2171"/>
      <c r="U1438" s="2171"/>
      <c r="V1438" s="2171"/>
      <c r="W1438" s="2171"/>
      <c r="X1438" s="2171"/>
      <c r="Y1438" s="2171"/>
    </row>
    <row r="1439" spans="1:25">
      <c r="A1439" s="2170"/>
      <c r="B1439" s="2170"/>
      <c r="C1439" s="2170"/>
      <c r="D1439" s="2170"/>
      <c r="E1439" s="2170"/>
      <c r="R1439" s="2171"/>
      <c r="S1439" s="2171"/>
      <c r="T1439" s="2171"/>
      <c r="U1439" s="2171"/>
      <c r="V1439" s="2171"/>
      <c r="W1439" s="2171"/>
      <c r="X1439" s="2171"/>
      <c r="Y1439" s="2171"/>
    </row>
    <row r="1440" spans="1:25">
      <c r="A1440" s="2170"/>
      <c r="B1440" s="2170"/>
      <c r="C1440" s="2170"/>
      <c r="D1440" s="2170"/>
      <c r="E1440" s="2170"/>
      <c r="R1440" s="2171"/>
      <c r="S1440" s="2171"/>
      <c r="T1440" s="2171"/>
      <c r="U1440" s="2171"/>
      <c r="V1440" s="2171"/>
      <c r="W1440" s="2171"/>
      <c r="X1440" s="2171"/>
      <c r="Y1440" s="2171"/>
    </row>
    <row r="1441" spans="1:25">
      <c r="A1441" s="2170"/>
      <c r="B1441" s="2170"/>
      <c r="C1441" s="2170"/>
      <c r="D1441" s="2170"/>
      <c r="E1441" s="2170"/>
      <c r="R1441" s="2171"/>
      <c r="S1441" s="2171"/>
      <c r="T1441" s="2171"/>
      <c r="U1441" s="2171"/>
      <c r="V1441" s="2171"/>
      <c r="W1441" s="2171"/>
      <c r="X1441" s="2171"/>
      <c r="Y1441" s="2171"/>
    </row>
    <row r="1442" spans="1:25">
      <c r="A1442" s="2170"/>
      <c r="B1442" s="2170"/>
      <c r="C1442" s="2170"/>
      <c r="D1442" s="2170"/>
      <c r="E1442" s="2170"/>
      <c r="R1442" s="2171"/>
      <c r="S1442" s="2171"/>
      <c r="T1442" s="2171"/>
      <c r="U1442" s="2171"/>
      <c r="V1442" s="2171"/>
      <c r="W1442" s="2171"/>
      <c r="X1442" s="2171"/>
      <c r="Y1442" s="2171"/>
    </row>
    <row r="1443" spans="1:25">
      <c r="A1443" s="2170"/>
      <c r="B1443" s="2170"/>
      <c r="C1443" s="2170"/>
      <c r="D1443" s="2170"/>
      <c r="E1443" s="2170"/>
      <c r="R1443" s="2171"/>
      <c r="S1443" s="2171"/>
      <c r="T1443" s="2171"/>
      <c r="U1443" s="2171"/>
      <c r="V1443" s="2171"/>
      <c r="W1443" s="2171"/>
      <c r="X1443" s="2171"/>
      <c r="Y1443" s="2171"/>
    </row>
    <row r="1444" spans="1:25">
      <c r="A1444" s="2170"/>
      <c r="B1444" s="2170"/>
      <c r="C1444" s="2170"/>
      <c r="D1444" s="2170"/>
      <c r="E1444" s="2170"/>
      <c r="R1444" s="2171"/>
      <c r="S1444" s="2171"/>
      <c r="T1444" s="2171"/>
      <c r="U1444" s="2171"/>
      <c r="V1444" s="2171"/>
      <c r="W1444" s="2171"/>
      <c r="X1444" s="2171"/>
      <c r="Y1444" s="2171"/>
    </row>
    <row r="1445" spans="1:25">
      <c r="A1445" s="2170"/>
      <c r="B1445" s="2170"/>
      <c r="C1445" s="2170"/>
      <c r="D1445" s="2170"/>
      <c r="E1445" s="2170"/>
      <c r="R1445" s="2171"/>
      <c r="S1445" s="2171"/>
      <c r="T1445" s="2171"/>
      <c r="U1445" s="2171"/>
      <c r="V1445" s="2171"/>
      <c r="W1445" s="2171"/>
      <c r="X1445" s="2171"/>
      <c r="Y1445" s="2171"/>
    </row>
    <row r="1446" spans="1:25">
      <c r="A1446" s="2170"/>
      <c r="B1446" s="2170"/>
      <c r="C1446" s="2170"/>
      <c r="D1446" s="2170"/>
      <c r="E1446" s="2170"/>
      <c r="R1446" s="2171"/>
      <c r="S1446" s="2171"/>
      <c r="T1446" s="2171"/>
      <c r="U1446" s="2171"/>
      <c r="V1446" s="2171"/>
      <c r="W1446" s="2171"/>
      <c r="X1446" s="2171"/>
      <c r="Y1446" s="2171"/>
    </row>
    <row r="1447" spans="1:25">
      <c r="A1447" s="2170"/>
      <c r="B1447" s="2170"/>
      <c r="C1447" s="2170"/>
      <c r="D1447" s="2170"/>
      <c r="E1447" s="2170"/>
      <c r="R1447" s="2171"/>
      <c r="S1447" s="2171"/>
      <c r="T1447" s="2171"/>
      <c r="U1447" s="2171"/>
      <c r="V1447" s="2171"/>
      <c r="W1447" s="2171"/>
      <c r="X1447" s="2171"/>
      <c r="Y1447" s="2171"/>
    </row>
    <row r="1448" spans="1:25">
      <c r="A1448" s="2170"/>
      <c r="B1448" s="2170"/>
      <c r="C1448" s="2170"/>
      <c r="D1448" s="2170"/>
      <c r="E1448" s="2170"/>
      <c r="R1448" s="2171"/>
      <c r="S1448" s="2171"/>
      <c r="T1448" s="2171"/>
      <c r="U1448" s="2171"/>
      <c r="V1448" s="2171"/>
      <c r="W1448" s="2171"/>
      <c r="X1448" s="2171"/>
      <c r="Y1448" s="2171"/>
    </row>
    <row r="1449" spans="1:25">
      <c r="A1449" s="2170"/>
      <c r="B1449" s="2170"/>
      <c r="C1449" s="2170"/>
      <c r="D1449" s="2170"/>
      <c r="E1449" s="2170"/>
      <c r="R1449" s="2171"/>
      <c r="S1449" s="2171"/>
      <c r="T1449" s="2171"/>
      <c r="U1449" s="2171"/>
      <c r="V1449" s="2171"/>
      <c r="W1449" s="2171"/>
      <c r="X1449" s="2171"/>
      <c r="Y1449" s="2171"/>
    </row>
    <row r="1450" spans="1:25">
      <c r="A1450" s="2170"/>
      <c r="B1450" s="2170"/>
      <c r="C1450" s="2170"/>
      <c r="D1450" s="2170"/>
      <c r="E1450" s="2170"/>
      <c r="R1450" s="2171"/>
      <c r="S1450" s="2171"/>
      <c r="T1450" s="2171"/>
      <c r="U1450" s="2171"/>
      <c r="V1450" s="2171"/>
      <c r="W1450" s="2171"/>
      <c r="X1450" s="2171"/>
      <c r="Y1450" s="2171"/>
    </row>
    <row r="1451" spans="1:25">
      <c r="A1451" s="2170"/>
      <c r="B1451" s="2170"/>
      <c r="C1451" s="2170"/>
      <c r="D1451" s="2170"/>
      <c r="E1451" s="2170"/>
      <c r="R1451" s="2171"/>
      <c r="S1451" s="2171"/>
      <c r="T1451" s="2171"/>
      <c r="U1451" s="2171"/>
      <c r="V1451" s="2171"/>
      <c r="W1451" s="2171"/>
      <c r="X1451" s="2171"/>
      <c r="Y1451" s="2171"/>
    </row>
    <row r="1452" spans="1:25">
      <c r="A1452" s="2170"/>
      <c r="B1452" s="2170"/>
      <c r="C1452" s="2170"/>
      <c r="D1452" s="2170"/>
      <c r="E1452" s="2170"/>
      <c r="R1452" s="2171"/>
      <c r="S1452" s="2171"/>
      <c r="T1452" s="2171"/>
      <c r="U1452" s="2171"/>
      <c r="V1452" s="2171"/>
      <c r="W1452" s="2171"/>
      <c r="X1452" s="2171"/>
      <c r="Y1452" s="2171"/>
    </row>
    <row r="1453" spans="1:25">
      <c r="A1453" s="2170"/>
      <c r="B1453" s="2170"/>
      <c r="C1453" s="2170"/>
      <c r="D1453" s="2170"/>
      <c r="E1453" s="2170"/>
      <c r="R1453" s="2171"/>
      <c r="S1453" s="2171"/>
      <c r="T1453" s="2171"/>
      <c r="U1453" s="2171"/>
      <c r="V1453" s="2171"/>
      <c r="W1453" s="2171"/>
      <c r="X1453" s="2171"/>
      <c r="Y1453" s="2171"/>
    </row>
    <row r="1454" spans="1:25">
      <c r="A1454" s="2170"/>
      <c r="B1454" s="2170"/>
      <c r="C1454" s="2170"/>
      <c r="D1454" s="2170"/>
      <c r="E1454" s="2170"/>
      <c r="R1454" s="2171"/>
      <c r="S1454" s="2171"/>
      <c r="T1454" s="2171"/>
      <c r="U1454" s="2171"/>
      <c r="V1454" s="2171"/>
      <c r="W1454" s="2171"/>
      <c r="X1454" s="2171"/>
      <c r="Y1454" s="2171"/>
    </row>
    <row r="1455" spans="1:25">
      <c r="A1455" s="2170"/>
      <c r="B1455" s="2170"/>
      <c r="C1455" s="2170"/>
      <c r="D1455" s="2170"/>
      <c r="E1455" s="2170"/>
      <c r="R1455" s="2171"/>
      <c r="S1455" s="2171"/>
      <c r="T1455" s="2171"/>
      <c r="U1455" s="2171"/>
      <c r="V1455" s="2171"/>
      <c r="W1455" s="2171"/>
      <c r="X1455" s="2171"/>
      <c r="Y1455" s="2171"/>
    </row>
    <row r="1456" spans="1:25">
      <c r="A1456" s="2170"/>
      <c r="B1456" s="2170"/>
      <c r="C1456" s="2170"/>
      <c r="D1456" s="2170"/>
      <c r="E1456" s="2170"/>
      <c r="R1456" s="2171"/>
      <c r="S1456" s="2171"/>
      <c r="T1456" s="2171"/>
      <c r="U1456" s="2171"/>
      <c r="V1456" s="2171"/>
      <c r="W1456" s="2171"/>
      <c r="X1456" s="2171"/>
      <c r="Y1456" s="2171"/>
    </row>
    <row r="1457" spans="1:25">
      <c r="A1457" s="2170"/>
      <c r="B1457" s="2170"/>
      <c r="C1457" s="2170"/>
      <c r="D1457" s="2170"/>
      <c r="E1457" s="2170"/>
      <c r="R1457" s="2171"/>
      <c r="S1457" s="2171"/>
      <c r="T1457" s="2171"/>
      <c r="U1457" s="2171"/>
      <c r="V1457" s="2171"/>
      <c r="W1457" s="2171"/>
      <c r="X1457" s="2171"/>
      <c r="Y1457" s="2171"/>
    </row>
    <row r="1458" spans="1:25">
      <c r="A1458" s="2170"/>
      <c r="B1458" s="2170"/>
      <c r="C1458" s="2170"/>
      <c r="D1458" s="2170"/>
      <c r="E1458" s="2170"/>
      <c r="R1458" s="2171"/>
      <c r="S1458" s="2171"/>
      <c r="T1458" s="2171"/>
      <c r="U1458" s="2171"/>
      <c r="V1458" s="2171"/>
      <c r="W1458" s="2171"/>
      <c r="X1458" s="2171"/>
      <c r="Y1458" s="2171"/>
    </row>
    <row r="1459" spans="1:25">
      <c r="A1459" s="2170"/>
      <c r="B1459" s="2170"/>
      <c r="C1459" s="2170"/>
      <c r="D1459" s="2170"/>
      <c r="E1459" s="2170"/>
      <c r="R1459" s="2171"/>
      <c r="S1459" s="2171"/>
      <c r="T1459" s="2171"/>
      <c r="U1459" s="2171"/>
      <c r="V1459" s="2171"/>
      <c r="W1459" s="2171"/>
      <c r="X1459" s="2171"/>
      <c r="Y1459" s="2171"/>
    </row>
    <row r="1460" spans="1:25">
      <c r="A1460" s="2170"/>
      <c r="B1460" s="2170"/>
      <c r="C1460" s="2170"/>
      <c r="D1460" s="2170"/>
      <c r="E1460" s="2170"/>
      <c r="R1460" s="2171"/>
      <c r="S1460" s="2171"/>
      <c r="T1460" s="2171"/>
      <c r="U1460" s="2171"/>
      <c r="V1460" s="2171"/>
      <c r="W1460" s="2171"/>
      <c r="X1460" s="2171"/>
      <c r="Y1460" s="2171"/>
    </row>
    <row r="1461" spans="1:25">
      <c r="A1461" s="2170"/>
      <c r="B1461" s="2170"/>
      <c r="C1461" s="2170"/>
      <c r="D1461" s="2170"/>
      <c r="E1461" s="2170"/>
      <c r="R1461" s="2171"/>
      <c r="S1461" s="2171"/>
      <c r="T1461" s="2171"/>
      <c r="U1461" s="2171"/>
      <c r="V1461" s="2171"/>
      <c r="W1461" s="2171"/>
      <c r="X1461" s="2171"/>
      <c r="Y1461" s="2171"/>
    </row>
    <row r="1462" spans="1:25">
      <c r="A1462" s="2170"/>
      <c r="B1462" s="2170"/>
      <c r="C1462" s="2170"/>
      <c r="D1462" s="2170"/>
      <c r="E1462" s="2170"/>
      <c r="R1462" s="2171"/>
      <c r="S1462" s="2171"/>
      <c r="T1462" s="2171"/>
      <c r="U1462" s="2171"/>
      <c r="V1462" s="2171"/>
      <c r="W1462" s="2171"/>
      <c r="X1462" s="2171"/>
      <c r="Y1462" s="2171"/>
    </row>
    <row r="1463" spans="1:25">
      <c r="A1463" s="2170"/>
      <c r="B1463" s="2170"/>
      <c r="C1463" s="2170"/>
      <c r="D1463" s="2170"/>
      <c r="E1463" s="2170"/>
      <c r="R1463" s="2171"/>
      <c r="S1463" s="2171"/>
      <c r="T1463" s="2171"/>
      <c r="U1463" s="2171"/>
      <c r="V1463" s="2171"/>
      <c r="W1463" s="2171"/>
      <c r="X1463" s="2171"/>
      <c r="Y1463" s="2171"/>
    </row>
    <row r="1464" spans="1:25">
      <c r="A1464" s="2170"/>
      <c r="B1464" s="2170"/>
      <c r="C1464" s="2170"/>
      <c r="D1464" s="2170"/>
      <c r="E1464" s="2170"/>
      <c r="R1464" s="2171"/>
      <c r="S1464" s="2171"/>
      <c r="T1464" s="2171"/>
      <c r="U1464" s="2171"/>
      <c r="V1464" s="2171"/>
      <c r="W1464" s="2171"/>
      <c r="X1464" s="2171"/>
      <c r="Y1464" s="2171"/>
    </row>
    <row r="1465" spans="1:25">
      <c r="A1465" s="2170"/>
      <c r="B1465" s="2170"/>
      <c r="C1465" s="2170"/>
      <c r="D1465" s="2170"/>
      <c r="E1465" s="2170"/>
      <c r="R1465" s="2171"/>
      <c r="S1465" s="2171"/>
      <c r="T1465" s="2171"/>
      <c r="U1465" s="2171"/>
      <c r="V1465" s="2171"/>
      <c r="W1465" s="2171"/>
      <c r="X1465" s="2171"/>
      <c r="Y1465" s="2171"/>
    </row>
    <row r="1466" spans="1:25">
      <c r="A1466" s="2170"/>
      <c r="B1466" s="2170"/>
      <c r="C1466" s="2170"/>
      <c r="D1466" s="2170"/>
      <c r="E1466" s="2170"/>
      <c r="R1466" s="2171"/>
      <c r="S1466" s="2171"/>
      <c r="T1466" s="2171"/>
      <c r="U1466" s="2171"/>
      <c r="V1466" s="2171"/>
      <c r="W1466" s="2171"/>
      <c r="X1466" s="2171"/>
      <c r="Y1466" s="2171"/>
    </row>
    <row r="1467" spans="1:25">
      <c r="A1467" s="2170"/>
      <c r="B1467" s="2170"/>
      <c r="C1467" s="2170"/>
      <c r="D1467" s="2170"/>
      <c r="E1467" s="2170"/>
      <c r="R1467" s="2171"/>
      <c r="S1467" s="2171"/>
      <c r="T1467" s="2171"/>
      <c r="U1467" s="2171"/>
      <c r="V1467" s="2171"/>
      <c r="W1467" s="2171"/>
      <c r="X1467" s="2171"/>
      <c r="Y1467" s="2171"/>
    </row>
    <row r="1468" spans="1:25">
      <c r="A1468" s="2170"/>
      <c r="B1468" s="2170"/>
      <c r="C1468" s="2170"/>
      <c r="D1468" s="2170"/>
      <c r="E1468" s="2170"/>
      <c r="R1468" s="2171"/>
      <c r="S1468" s="2171"/>
      <c r="T1468" s="2171"/>
      <c r="U1468" s="2171"/>
      <c r="V1468" s="2171"/>
      <c r="W1468" s="2171"/>
      <c r="X1468" s="2171"/>
      <c r="Y1468" s="2171"/>
    </row>
    <row r="1469" spans="1:25">
      <c r="A1469" s="2170"/>
      <c r="B1469" s="2170"/>
      <c r="C1469" s="2170"/>
      <c r="D1469" s="2170"/>
      <c r="E1469" s="2170"/>
      <c r="R1469" s="2171"/>
      <c r="S1469" s="2171"/>
      <c r="T1469" s="2171"/>
      <c r="U1469" s="2171"/>
      <c r="V1469" s="2171"/>
      <c r="W1469" s="2171"/>
      <c r="X1469" s="2171"/>
      <c r="Y1469" s="2171"/>
    </row>
    <row r="1470" spans="1:25">
      <c r="A1470" s="2170"/>
      <c r="B1470" s="2170"/>
      <c r="C1470" s="2170"/>
      <c r="D1470" s="2170"/>
      <c r="E1470" s="2170"/>
      <c r="R1470" s="2171"/>
      <c r="S1470" s="2171"/>
      <c r="T1470" s="2171"/>
      <c r="U1470" s="2171"/>
      <c r="V1470" s="2171"/>
      <c r="W1470" s="2171"/>
      <c r="X1470" s="2171"/>
      <c r="Y1470" s="2171"/>
    </row>
    <row r="1471" spans="1:25">
      <c r="A1471" s="2170"/>
      <c r="B1471" s="2170"/>
      <c r="C1471" s="2170"/>
      <c r="D1471" s="2170"/>
      <c r="E1471" s="2170"/>
      <c r="R1471" s="2171"/>
      <c r="S1471" s="2171"/>
      <c r="T1471" s="2171"/>
      <c r="U1471" s="2171"/>
      <c r="V1471" s="2171"/>
      <c r="W1471" s="2171"/>
      <c r="X1471" s="2171"/>
      <c r="Y1471" s="2171"/>
    </row>
    <row r="1472" spans="1:25">
      <c r="A1472" s="2170"/>
      <c r="B1472" s="2170"/>
      <c r="C1472" s="2170"/>
      <c r="D1472" s="2170"/>
      <c r="E1472" s="2170"/>
      <c r="R1472" s="2171"/>
      <c r="S1472" s="2171"/>
      <c r="T1472" s="2171"/>
      <c r="U1472" s="2171"/>
      <c r="V1472" s="2171"/>
      <c r="W1472" s="2171"/>
      <c r="X1472" s="2171"/>
      <c r="Y1472" s="2171"/>
    </row>
    <row r="1473" spans="1:25">
      <c r="A1473" s="2170"/>
      <c r="B1473" s="2170"/>
      <c r="C1473" s="2170"/>
      <c r="D1473" s="2170"/>
      <c r="E1473" s="2170"/>
      <c r="R1473" s="2171"/>
      <c r="S1473" s="2171"/>
      <c r="T1473" s="2171"/>
      <c r="U1473" s="2171"/>
      <c r="V1473" s="2171"/>
      <c r="W1473" s="2171"/>
      <c r="X1473" s="2171"/>
      <c r="Y1473" s="2171"/>
    </row>
    <row r="1474" spans="1:25">
      <c r="A1474" s="2170"/>
      <c r="B1474" s="2170"/>
      <c r="C1474" s="2170"/>
      <c r="D1474" s="2170"/>
      <c r="E1474" s="2170"/>
      <c r="R1474" s="2171"/>
      <c r="S1474" s="2171"/>
      <c r="T1474" s="2171"/>
      <c r="U1474" s="2171"/>
      <c r="V1474" s="2171"/>
      <c r="W1474" s="2171"/>
      <c r="X1474" s="2171"/>
      <c r="Y1474" s="2171"/>
    </row>
    <row r="1475" spans="1:25">
      <c r="A1475" s="2170"/>
      <c r="B1475" s="2170"/>
      <c r="C1475" s="2170"/>
      <c r="D1475" s="2170"/>
      <c r="E1475" s="2170"/>
      <c r="R1475" s="2171"/>
      <c r="S1475" s="2171"/>
      <c r="T1475" s="2171"/>
      <c r="U1475" s="2171"/>
      <c r="V1475" s="2171"/>
      <c r="W1475" s="2171"/>
      <c r="X1475" s="2171"/>
      <c r="Y1475" s="2171"/>
    </row>
    <row r="1476" spans="1:25">
      <c r="A1476" s="2170"/>
      <c r="B1476" s="2170"/>
      <c r="C1476" s="2170"/>
      <c r="D1476" s="2170"/>
      <c r="E1476" s="2170"/>
      <c r="R1476" s="2171"/>
      <c r="S1476" s="2171"/>
      <c r="T1476" s="2171"/>
      <c r="U1476" s="2171"/>
      <c r="V1476" s="2171"/>
      <c r="W1476" s="2171"/>
      <c r="X1476" s="2171"/>
      <c r="Y1476" s="2171"/>
    </row>
    <row r="1477" spans="1:25">
      <c r="A1477" s="2170"/>
      <c r="B1477" s="2170"/>
      <c r="C1477" s="2170"/>
      <c r="D1477" s="2170"/>
      <c r="E1477" s="2170"/>
      <c r="R1477" s="2171"/>
      <c r="S1477" s="2171"/>
      <c r="T1477" s="2171"/>
      <c r="U1477" s="2171"/>
      <c r="V1477" s="2171"/>
      <c r="W1477" s="2171"/>
      <c r="X1477" s="2171"/>
      <c r="Y1477" s="2171"/>
    </row>
    <row r="1478" spans="1:25">
      <c r="A1478" s="2170"/>
      <c r="B1478" s="2170"/>
      <c r="C1478" s="2170"/>
      <c r="D1478" s="2170"/>
      <c r="E1478" s="2170"/>
      <c r="R1478" s="2171"/>
      <c r="S1478" s="2171"/>
      <c r="T1478" s="2171"/>
      <c r="U1478" s="2171"/>
      <c r="V1478" s="2171"/>
      <c r="W1478" s="2171"/>
      <c r="X1478" s="2171"/>
      <c r="Y1478" s="2171"/>
    </row>
    <row r="1479" spans="1:25">
      <c r="A1479" s="2170"/>
      <c r="B1479" s="2170"/>
      <c r="C1479" s="2170"/>
      <c r="D1479" s="2170"/>
      <c r="E1479" s="2170"/>
      <c r="R1479" s="2171"/>
      <c r="S1479" s="2171"/>
      <c r="T1479" s="2171"/>
      <c r="U1479" s="2171"/>
      <c r="V1479" s="2171"/>
      <c r="W1479" s="2171"/>
      <c r="X1479" s="2171"/>
      <c r="Y1479" s="2171"/>
    </row>
    <row r="1480" spans="1:25">
      <c r="A1480" s="2170"/>
      <c r="B1480" s="2170"/>
      <c r="C1480" s="2170"/>
      <c r="D1480" s="2170"/>
      <c r="E1480" s="2170"/>
      <c r="R1480" s="2171"/>
      <c r="S1480" s="2171"/>
      <c r="T1480" s="2171"/>
      <c r="U1480" s="2171"/>
      <c r="V1480" s="2171"/>
      <c r="W1480" s="2171"/>
      <c r="X1480" s="2171"/>
      <c r="Y1480" s="2171"/>
    </row>
    <row r="1481" spans="1:25">
      <c r="A1481" s="2170"/>
      <c r="B1481" s="2170"/>
      <c r="C1481" s="2170"/>
      <c r="D1481" s="2170"/>
      <c r="E1481" s="2170"/>
      <c r="R1481" s="2171"/>
      <c r="S1481" s="2171"/>
      <c r="T1481" s="2171"/>
      <c r="U1481" s="2171"/>
      <c r="V1481" s="2171"/>
      <c r="W1481" s="2171"/>
      <c r="X1481" s="2171"/>
      <c r="Y1481" s="2171"/>
    </row>
    <row r="1482" spans="1:25">
      <c r="A1482" s="2170"/>
      <c r="B1482" s="2170"/>
      <c r="C1482" s="2170"/>
      <c r="D1482" s="2170"/>
      <c r="E1482" s="2170"/>
      <c r="R1482" s="2171"/>
      <c r="S1482" s="2171"/>
      <c r="T1482" s="2171"/>
      <c r="U1482" s="2171"/>
      <c r="V1482" s="2171"/>
      <c r="W1482" s="2171"/>
      <c r="X1482" s="2171"/>
      <c r="Y1482" s="2171"/>
    </row>
    <row r="1483" spans="1:25">
      <c r="A1483" s="2170"/>
      <c r="B1483" s="2170"/>
      <c r="C1483" s="2170"/>
      <c r="D1483" s="2170"/>
      <c r="E1483" s="2170"/>
      <c r="R1483" s="2171"/>
      <c r="S1483" s="2171"/>
      <c r="T1483" s="2171"/>
      <c r="U1483" s="2171"/>
      <c r="V1483" s="2171"/>
      <c r="W1483" s="2171"/>
      <c r="X1483" s="2171"/>
      <c r="Y1483" s="2171"/>
    </row>
    <row r="1484" spans="1:25">
      <c r="A1484" s="2170"/>
      <c r="B1484" s="2170"/>
      <c r="C1484" s="2170"/>
      <c r="D1484" s="2170"/>
      <c r="E1484" s="2170"/>
      <c r="R1484" s="2171"/>
      <c r="S1484" s="2171"/>
      <c r="T1484" s="2171"/>
      <c r="U1484" s="2171"/>
      <c r="V1484" s="2171"/>
      <c r="W1484" s="2171"/>
      <c r="X1484" s="2171"/>
      <c r="Y1484" s="2171"/>
    </row>
    <row r="1485" spans="1:25">
      <c r="A1485" s="2170"/>
      <c r="B1485" s="2170"/>
      <c r="C1485" s="2170"/>
      <c r="D1485" s="2170"/>
      <c r="E1485" s="2170"/>
      <c r="R1485" s="2171"/>
      <c r="S1485" s="2171"/>
      <c r="T1485" s="2171"/>
      <c r="U1485" s="2171"/>
      <c r="V1485" s="2171"/>
      <c r="W1485" s="2171"/>
      <c r="X1485" s="2171"/>
      <c r="Y1485" s="2171"/>
    </row>
    <row r="1486" spans="1:25">
      <c r="A1486" s="2170"/>
      <c r="B1486" s="2170"/>
      <c r="C1486" s="2170"/>
      <c r="D1486" s="2170"/>
      <c r="E1486" s="2170"/>
      <c r="R1486" s="2171"/>
      <c r="S1486" s="2171"/>
      <c r="T1486" s="2171"/>
      <c r="U1486" s="2171"/>
      <c r="V1486" s="2171"/>
      <c r="W1486" s="2171"/>
      <c r="X1486" s="2171"/>
      <c r="Y1486" s="2171"/>
    </row>
    <row r="1487" spans="1:25">
      <c r="A1487" s="2170"/>
      <c r="B1487" s="2170"/>
      <c r="C1487" s="2170"/>
      <c r="D1487" s="2170"/>
      <c r="E1487" s="2170"/>
      <c r="R1487" s="2171"/>
      <c r="S1487" s="2171"/>
      <c r="T1487" s="2171"/>
      <c r="U1487" s="2171"/>
      <c r="V1487" s="2171"/>
      <c r="W1487" s="2171"/>
      <c r="X1487" s="2171"/>
      <c r="Y1487" s="2171"/>
    </row>
    <row r="1488" spans="1:25">
      <c r="A1488" s="2170"/>
      <c r="B1488" s="2170"/>
      <c r="C1488" s="2170"/>
      <c r="D1488" s="2170"/>
      <c r="E1488" s="2170"/>
      <c r="R1488" s="2171"/>
      <c r="S1488" s="2171"/>
      <c r="T1488" s="2171"/>
      <c r="U1488" s="2171"/>
      <c r="V1488" s="2171"/>
      <c r="W1488" s="2171"/>
      <c r="X1488" s="2171"/>
      <c r="Y1488" s="2171"/>
    </row>
    <row r="1489" spans="1:25">
      <c r="A1489" s="2170"/>
      <c r="B1489" s="2170"/>
      <c r="C1489" s="2170"/>
      <c r="D1489" s="2170"/>
      <c r="E1489" s="2170"/>
      <c r="R1489" s="2171"/>
      <c r="S1489" s="2171"/>
      <c r="T1489" s="2171"/>
      <c r="U1489" s="2171"/>
      <c r="V1489" s="2171"/>
      <c r="W1489" s="2171"/>
      <c r="X1489" s="2171"/>
      <c r="Y1489" s="2171"/>
    </row>
    <row r="1490" spans="1:25">
      <c r="A1490" s="2170"/>
      <c r="B1490" s="2170"/>
      <c r="C1490" s="2170"/>
      <c r="D1490" s="2170"/>
      <c r="E1490" s="2170"/>
      <c r="R1490" s="2171"/>
      <c r="S1490" s="2171"/>
      <c r="T1490" s="2171"/>
      <c r="U1490" s="2171"/>
      <c r="V1490" s="2171"/>
      <c r="W1490" s="2171"/>
      <c r="X1490" s="2171"/>
      <c r="Y1490" s="2171"/>
    </row>
    <row r="1491" spans="1:25">
      <c r="A1491" s="2170"/>
      <c r="B1491" s="2170"/>
      <c r="C1491" s="2170"/>
      <c r="D1491" s="2170"/>
      <c r="E1491" s="2170"/>
      <c r="R1491" s="2171"/>
      <c r="S1491" s="2171"/>
      <c r="T1491" s="2171"/>
      <c r="U1491" s="2171"/>
      <c r="V1491" s="2171"/>
      <c r="W1491" s="2171"/>
      <c r="X1491" s="2171"/>
      <c r="Y1491" s="2171"/>
    </row>
    <row r="1492" spans="1:25">
      <c r="A1492" s="2170"/>
      <c r="B1492" s="2170"/>
      <c r="C1492" s="2170"/>
      <c r="D1492" s="2170"/>
      <c r="E1492" s="2170"/>
      <c r="R1492" s="2171"/>
      <c r="S1492" s="2171"/>
      <c r="T1492" s="2171"/>
      <c r="U1492" s="2171"/>
      <c r="V1492" s="2171"/>
      <c r="W1492" s="2171"/>
      <c r="X1492" s="2171"/>
      <c r="Y1492" s="2171"/>
    </row>
    <row r="1493" spans="1:25">
      <c r="A1493" s="2170"/>
      <c r="B1493" s="2170"/>
      <c r="C1493" s="2170"/>
      <c r="D1493" s="2170"/>
      <c r="E1493" s="2170"/>
      <c r="R1493" s="2171"/>
      <c r="S1493" s="2171"/>
      <c r="T1493" s="2171"/>
      <c r="U1493" s="2171"/>
      <c r="V1493" s="2171"/>
      <c r="W1493" s="2171"/>
      <c r="X1493" s="2171"/>
      <c r="Y1493" s="2171"/>
    </row>
    <row r="1494" spans="1:25">
      <c r="A1494" s="2170"/>
      <c r="B1494" s="2170"/>
      <c r="C1494" s="2170"/>
      <c r="D1494" s="2170"/>
      <c r="E1494" s="2170"/>
      <c r="R1494" s="2171"/>
      <c r="S1494" s="2171"/>
      <c r="T1494" s="2171"/>
      <c r="U1494" s="2171"/>
      <c r="V1494" s="2171"/>
      <c r="W1494" s="2171"/>
      <c r="X1494" s="2171"/>
      <c r="Y1494" s="2171"/>
    </row>
    <row r="1495" spans="1:25">
      <c r="A1495" s="2170"/>
      <c r="B1495" s="2170"/>
      <c r="C1495" s="2170"/>
      <c r="D1495" s="2170"/>
      <c r="E1495" s="2170"/>
      <c r="R1495" s="2171"/>
      <c r="S1495" s="2171"/>
      <c r="T1495" s="2171"/>
      <c r="U1495" s="2171"/>
      <c r="V1495" s="2171"/>
      <c r="W1495" s="2171"/>
      <c r="X1495" s="2171"/>
      <c r="Y1495" s="2171"/>
    </row>
    <row r="1496" spans="1:25">
      <c r="A1496" s="2170"/>
      <c r="B1496" s="2170"/>
      <c r="C1496" s="2170"/>
      <c r="D1496" s="2170"/>
      <c r="E1496" s="2170"/>
      <c r="R1496" s="2171"/>
      <c r="S1496" s="2171"/>
      <c r="T1496" s="2171"/>
      <c r="U1496" s="2171"/>
      <c r="V1496" s="2171"/>
      <c r="W1496" s="2171"/>
      <c r="X1496" s="2171"/>
      <c r="Y1496" s="2171"/>
    </row>
    <row r="1497" spans="1:25">
      <c r="A1497" s="2170"/>
      <c r="B1497" s="2170"/>
      <c r="C1497" s="2170"/>
      <c r="D1497" s="2170"/>
      <c r="E1497" s="2170"/>
      <c r="R1497" s="2171"/>
      <c r="S1497" s="2171"/>
      <c r="T1497" s="2171"/>
      <c r="U1497" s="2171"/>
      <c r="V1497" s="2171"/>
      <c r="W1497" s="2171"/>
      <c r="X1497" s="2171"/>
      <c r="Y1497" s="2171"/>
    </row>
    <row r="1498" spans="1:25">
      <c r="A1498" s="2170"/>
      <c r="B1498" s="2170"/>
      <c r="C1498" s="2170"/>
      <c r="D1498" s="2170"/>
      <c r="E1498" s="2170"/>
      <c r="R1498" s="2171"/>
      <c r="S1498" s="2171"/>
      <c r="T1498" s="2171"/>
      <c r="U1498" s="2171"/>
      <c r="V1498" s="2171"/>
      <c r="W1498" s="2171"/>
      <c r="X1498" s="2171"/>
      <c r="Y1498" s="2171"/>
    </row>
    <row r="1499" spans="1:25">
      <c r="A1499" s="2170"/>
      <c r="B1499" s="2170"/>
      <c r="C1499" s="2170"/>
      <c r="D1499" s="2170"/>
      <c r="E1499" s="2170"/>
      <c r="R1499" s="2171"/>
      <c r="S1499" s="2171"/>
      <c r="T1499" s="2171"/>
      <c r="U1499" s="2171"/>
      <c r="V1499" s="2171"/>
      <c r="W1499" s="2171"/>
      <c r="X1499" s="2171"/>
      <c r="Y1499" s="2171"/>
    </row>
    <row r="1500" spans="1:25">
      <c r="A1500" s="2170"/>
      <c r="B1500" s="2170"/>
      <c r="C1500" s="2170"/>
      <c r="D1500" s="2170"/>
      <c r="E1500" s="2170"/>
      <c r="R1500" s="2171"/>
      <c r="S1500" s="2171"/>
      <c r="T1500" s="2171"/>
      <c r="U1500" s="2171"/>
      <c r="V1500" s="2171"/>
      <c r="W1500" s="2171"/>
      <c r="X1500" s="2171"/>
      <c r="Y1500" s="2171"/>
    </row>
    <row r="1501" spans="1:25">
      <c r="A1501" s="2170"/>
      <c r="B1501" s="2170"/>
      <c r="C1501" s="2170"/>
      <c r="D1501" s="2170"/>
      <c r="E1501" s="2170"/>
      <c r="R1501" s="2171"/>
      <c r="S1501" s="2171"/>
      <c r="T1501" s="2171"/>
      <c r="U1501" s="2171"/>
      <c r="V1501" s="2171"/>
      <c r="W1501" s="2171"/>
      <c r="X1501" s="2171"/>
      <c r="Y1501" s="2171"/>
    </row>
    <row r="1502" spans="1:25">
      <c r="A1502" s="2170"/>
      <c r="B1502" s="2170"/>
      <c r="C1502" s="2170"/>
      <c r="D1502" s="2170"/>
      <c r="E1502" s="2170"/>
      <c r="R1502" s="2171"/>
      <c r="S1502" s="2171"/>
      <c r="T1502" s="2171"/>
      <c r="U1502" s="2171"/>
      <c r="V1502" s="2171"/>
      <c r="W1502" s="2171"/>
      <c r="X1502" s="2171"/>
      <c r="Y1502" s="2171"/>
    </row>
    <row r="1503" spans="1:25">
      <c r="A1503" s="2170"/>
      <c r="B1503" s="2170"/>
      <c r="C1503" s="2170"/>
      <c r="D1503" s="2170"/>
      <c r="E1503" s="2170"/>
      <c r="R1503" s="2171"/>
      <c r="S1503" s="2171"/>
      <c r="T1503" s="2171"/>
      <c r="U1503" s="2171"/>
      <c r="V1503" s="2171"/>
      <c r="W1503" s="2171"/>
      <c r="X1503" s="2171"/>
      <c r="Y1503" s="2171"/>
    </row>
    <row r="1504" spans="1:25">
      <c r="A1504" s="2170"/>
      <c r="B1504" s="2170"/>
      <c r="C1504" s="2170"/>
      <c r="D1504" s="2170"/>
      <c r="E1504" s="2170"/>
      <c r="R1504" s="2171"/>
      <c r="S1504" s="2171"/>
      <c r="T1504" s="2171"/>
      <c r="U1504" s="2171"/>
      <c r="V1504" s="2171"/>
      <c r="W1504" s="2171"/>
      <c r="X1504" s="2171"/>
      <c r="Y1504" s="2171"/>
    </row>
    <row r="1505" spans="1:25">
      <c r="A1505" s="2170"/>
      <c r="B1505" s="2170"/>
      <c r="C1505" s="2170"/>
      <c r="D1505" s="2170"/>
      <c r="E1505" s="2170"/>
      <c r="R1505" s="2171"/>
      <c r="S1505" s="2171"/>
      <c r="T1505" s="2171"/>
      <c r="U1505" s="2171"/>
      <c r="V1505" s="2171"/>
      <c r="W1505" s="2171"/>
      <c r="X1505" s="2171"/>
      <c r="Y1505" s="2171"/>
    </row>
    <row r="1506" spans="1:25">
      <c r="A1506" s="2170"/>
      <c r="B1506" s="2170"/>
      <c r="C1506" s="2170"/>
      <c r="D1506" s="2170"/>
      <c r="E1506" s="2170"/>
      <c r="R1506" s="2171"/>
      <c r="S1506" s="2171"/>
      <c r="T1506" s="2171"/>
      <c r="U1506" s="2171"/>
      <c r="V1506" s="2171"/>
      <c r="W1506" s="2171"/>
      <c r="X1506" s="2171"/>
      <c r="Y1506" s="2171"/>
    </row>
    <row r="1507" spans="1:25">
      <c r="A1507" s="2170"/>
      <c r="B1507" s="2170"/>
      <c r="C1507" s="2170"/>
      <c r="D1507" s="2170"/>
      <c r="E1507" s="2170"/>
      <c r="R1507" s="2171"/>
      <c r="S1507" s="2171"/>
      <c r="T1507" s="2171"/>
      <c r="U1507" s="2171"/>
      <c r="V1507" s="2171"/>
      <c r="W1507" s="2171"/>
      <c r="X1507" s="2171"/>
      <c r="Y1507" s="2171"/>
    </row>
    <row r="1508" spans="1:25">
      <c r="A1508" s="2170"/>
      <c r="B1508" s="2170"/>
      <c r="C1508" s="2170"/>
      <c r="D1508" s="2170"/>
      <c r="E1508" s="2170"/>
      <c r="R1508" s="2171"/>
      <c r="S1508" s="2171"/>
      <c r="T1508" s="2171"/>
      <c r="U1508" s="2171"/>
      <c r="V1508" s="2171"/>
      <c r="W1508" s="2171"/>
      <c r="X1508" s="2171"/>
      <c r="Y1508" s="2171"/>
    </row>
    <row r="1509" spans="1:25">
      <c r="A1509" s="2170"/>
      <c r="B1509" s="2170"/>
      <c r="C1509" s="2170"/>
      <c r="D1509" s="2170"/>
      <c r="E1509" s="2170"/>
      <c r="R1509" s="2171"/>
      <c r="S1509" s="2171"/>
      <c r="T1509" s="2171"/>
      <c r="U1509" s="2171"/>
      <c r="V1509" s="2171"/>
      <c r="W1509" s="2171"/>
      <c r="X1509" s="2171"/>
      <c r="Y1509" s="2171"/>
    </row>
    <row r="1510" spans="1:25">
      <c r="A1510" s="2170"/>
      <c r="B1510" s="2170"/>
      <c r="C1510" s="2170"/>
      <c r="D1510" s="2170"/>
      <c r="E1510" s="2170"/>
      <c r="R1510" s="2171"/>
      <c r="S1510" s="2171"/>
      <c r="T1510" s="2171"/>
      <c r="U1510" s="2171"/>
      <c r="V1510" s="2171"/>
      <c r="W1510" s="2171"/>
      <c r="X1510" s="2171"/>
      <c r="Y1510" s="2171"/>
    </row>
    <row r="1511" spans="1:25">
      <c r="A1511" s="2170"/>
      <c r="B1511" s="2170"/>
      <c r="C1511" s="2170"/>
      <c r="D1511" s="2170"/>
      <c r="E1511" s="2170"/>
      <c r="R1511" s="2171"/>
      <c r="S1511" s="2171"/>
      <c r="T1511" s="2171"/>
      <c r="U1511" s="2171"/>
      <c r="V1511" s="2171"/>
      <c r="W1511" s="2171"/>
      <c r="X1511" s="2171"/>
      <c r="Y1511" s="2171"/>
    </row>
    <row r="1512" spans="1:25">
      <c r="A1512" s="2170"/>
      <c r="B1512" s="2170"/>
      <c r="C1512" s="2170"/>
      <c r="D1512" s="2170"/>
      <c r="E1512" s="2170"/>
      <c r="R1512" s="2171"/>
      <c r="S1512" s="2171"/>
      <c r="T1512" s="2171"/>
      <c r="U1512" s="2171"/>
      <c r="V1512" s="2171"/>
      <c r="W1512" s="2171"/>
      <c r="X1512" s="2171"/>
      <c r="Y1512" s="2171"/>
    </row>
    <row r="1513" spans="1:25">
      <c r="A1513" s="2170"/>
      <c r="B1513" s="2170"/>
      <c r="C1513" s="2170"/>
      <c r="D1513" s="2170"/>
      <c r="E1513" s="2170"/>
      <c r="R1513" s="2171"/>
      <c r="S1513" s="2171"/>
      <c r="T1513" s="2171"/>
      <c r="U1513" s="2171"/>
      <c r="V1513" s="2171"/>
      <c r="W1513" s="2171"/>
      <c r="X1513" s="2171"/>
      <c r="Y1513" s="2171"/>
    </row>
    <row r="1514" spans="1:25">
      <c r="A1514" s="2170"/>
      <c r="B1514" s="2170"/>
      <c r="C1514" s="2170"/>
      <c r="D1514" s="2170"/>
      <c r="E1514" s="2170"/>
      <c r="R1514" s="2171"/>
      <c r="S1514" s="2171"/>
      <c r="T1514" s="2171"/>
      <c r="U1514" s="2171"/>
      <c r="V1514" s="2171"/>
      <c r="W1514" s="2171"/>
      <c r="X1514" s="2171"/>
      <c r="Y1514" s="2171"/>
    </row>
    <row r="1515" spans="1:25">
      <c r="A1515" s="2170"/>
      <c r="B1515" s="2170"/>
      <c r="C1515" s="2170"/>
      <c r="D1515" s="2170"/>
      <c r="E1515" s="2170"/>
      <c r="R1515" s="2171"/>
      <c r="S1515" s="2171"/>
      <c r="T1515" s="2171"/>
      <c r="U1515" s="2171"/>
      <c r="V1515" s="2171"/>
      <c r="W1515" s="2171"/>
      <c r="X1515" s="2171"/>
      <c r="Y1515" s="2171"/>
    </row>
    <row r="1516" spans="1:25">
      <c r="A1516" s="2170"/>
      <c r="B1516" s="2170"/>
      <c r="C1516" s="2170"/>
      <c r="D1516" s="2170"/>
      <c r="E1516" s="2170"/>
      <c r="R1516" s="2171"/>
      <c r="S1516" s="2171"/>
      <c r="T1516" s="2171"/>
      <c r="U1516" s="2171"/>
      <c r="V1516" s="2171"/>
      <c r="W1516" s="2171"/>
      <c r="X1516" s="2171"/>
      <c r="Y1516" s="2171"/>
    </row>
    <row r="1517" spans="1:25">
      <c r="A1517" s="2170"/>
      <c r="B1517" s="2170"/>
      <c r="C1517" s="2170"/>
      <c r="D1517" s="2170"/>
      <c r="E1517" s="2170"/>
      <c r="R1517" s="2171"/>
      <c r="S1517" s="2171"/>
      <c r="T1517" s="2171"/>
      <c r="U1517" s="2171"/>
      <c r="V1517" s="2171"/>
      <c r="W1517" s="2171"/>
      <c r="X1517" s="2171"/>
      <c r="Y1517" s="2171"/>
    </row>
    <row r="1518" spans="1:25">
      <c r="A1518" s="2170"/>
      <c r="B1518" s="2170"/>
      <c r="C1518" s="2170"/>
      <c r="D1518" s="2170"/>
      <c r="E1518" s="2170"/>
      <c r="R1518" s="2171"/>
      <c r="S1518" s="2171"/>
      <c r="T1518" s="2171"/>
      <c r="U1518" s="2171"/>
      <c r="V1518" s="2171"/>
      <c r="W1518" s="2171"/>
      <c r="X1518" s="2171"/>
      <c r="Y1518" s="2171"/>
    </row>
    <row r="1519" spans="1:25">
      <c r="A1519" s="2170"/>
      <c r="B1519" s="2170"/>
      <c r="C1519" s="2170"/>
      <c r="D1519" s="2170"/>
      <c r="E1519" s="2170"/>
      <c r="R1519" s="2171"/>
      <c r="S1519" s="2171"/>
      <c r="T1519" s="2171"/>
      <c r="U1519" s="2171"/>
      <c r="V1519" s="2171"/>
      <c r="W1519" s="2171"/>
      <c r="X1519" s="2171"/>
      <c r="Y1519" s="2171"/>
    </row>
    <row r="1520" spans="1:25">
      <c r="A1520" s="2170"/>
      <c r="B1520" s="2170"/>
      <c r="C1520" s="2170"/>
      <c r="D1520" s="2170"/>
      <c r="E1520" s="2170"/>
      <c r="R1520" s="2171"/>
      <c r="S1520" s="2171"/>
      <c r="T1520" s="2171"/>
      <c r="U1520" s="2171"/>
      <c r="V1520" s="2171"/>
      <c r="W1520" s="2171"/>
      <c r="X1520" s="2171"/>
      <c r="Y1520" s="2171"/>
    </row>
    <row r="1521" spans="1:25">
      <c r="A1521" s="2170"/>
      <c r="B1521" s="2170"/>
      <c r="C1521" s="2170"/>
      <c r="D1521" s="2170"/>
      <c r="E1521" s="2170"/>
      <c r="R1521" s="2171"/>
      <c r="S1521" s="2171"/>
      <c r="T1521" s="2171"/>
      <c r="U1521" s="2171"/>
      <c r="V1521" s="2171"/>
      <c r="W1521" s="2171"/>
      <c r="X1521" s="2171"/>
      <c r="Y1521" s="2171"/>
    </row>
    <row r="1522" spans="1:25">
      <c r="A1522" s="2170"/>
      <c r="B1522" s="2170"/>
      <c r="C1522" s="2170"/>
      <c r="D1522" s="2170"/>
      <c r="E1522" s="2170"/>
      <c r="R1522" s="2171"/>
      <c r="S1522" s="2171"/>
      <c r="T1522" s="2171"/>
      <c r="U1522" s="2171"/>
      <c r="V1522" s="2171"/>
      <c r="W1522" s="2171"/>
      <c r="X1522" s="2171"/>
      <c r="Y1522" s="2171"/>
    </row>
    <row r="1523" spans="1:25">
      <c r="A1523" s="2170"/>
      <c r="B1523" s="2170"/>
      <c r="C1523" s="2170"/>
      <c r="D1523" s="2170"/>
      <c r="E1523" s="2170"/>
      <c r="R1523" s="2171"/>
      <c r="S1523" s="2171"/>
      <c r="T1523" s="2171"/>
      <c r="U1523" s="2171"/>
      <c r="V1523" s="2171"/>
      <c r="W1523" s="2171"/>
      <c r="X1523" s="2171"/>
      <c r="Y1523" s="2171"/>
    </row>
    <row r="1524" spans="1:25">
      <c r="A1524" s="2170"/>
      <c r="B1524" s="2170"/>
      <c r="C1524" s="2170"/>
      <c r="D1524" s="2170"/>
      <c r="E1524" s="2170"/>
      <c r="R1524" s="2171"/>
      <c r="S1524" s="2171"/>
      <c r="T1524" s="2171"/>
      <c r="U1524" s="2171"/>
      <c r="V1524" s="2171"/>
      <c r="W1524" s="2171"/>
      <c r="X1524" s="2171"/>
      <c r="Y1524" s="2171"/>
    </row>
    <row r="1525" spans="1:25">
      <c r="A1525" s="2170"/>
      <c r="B1525" s="2170"/>
      <c r="C1525" s="2170"/>
      <c r="D1525" s="2170"/>
      <c r="E1525" s="2170"/>
      <c r="R1525" s="2171"/>
      <c r="S1525" s="2171"/>
      <c r="T1525" s="2171"/>
      <c r="U1525" s="2171"/>
      <c r="V1525" s="2171"/>
      <c r="W1525" s="2171"/>
      <c r="X1525" s="2171"/>
      <c r="Y1525" s="2171"/>
    </row>
    <row r="1526" spans="1:25">
      <c r="A1526" s="2170"/>
      <c r="B1526" s="2170"/>
      <c r="C1526" s="2170"/>
      <c r="D1526" s="2170"/>
      <c r="E1526" s="2170"/>
      <c r="R1526" s="2171"/>
      <c r="S1526" s="2171"/>
      <c r="T1526" s="2171"/>
      <c r="U1526" s="2171"/>
      <c r="V1526" s="2171"/>
      <c r="W1526" s="2171"/>
      <c r="X1526" s="2171"/>
      <c r="Y1526" s="2171"/>
    </row>
    <row r="1527" spans="1:25">
      <c r="E1527" s="2170"/>
      <c r="R1527" s="2171"/>
      <c r="S1527" s="2171"/>
      <c r="T1527" s="2171"/>
      <c r="U1527" s="2171"/>
      <c r="V1527" s="2171"/>
      <c r="W1527" s="2171"/>
      <c r="X1527" s="2171"/>
      <c r="Y1527" s="2171"/>
    </row>
    <row r="1528" spans="1:25">
      <c r="E1528" s="2170"/>
      <c r="R1528" s="2171"/>
      <c r="S1528" s="2171"/>
      <c r="T1528" s="2171"/>
      <c r="U1528" s="2171"/>
      <c r="V1528" s="2171"/>
      <c r="W1528" s="2171"/>
      <c r="X1528" s="2171"/>
      <c r="Y1528" s="2171"/>
    </row>
  </sheetData>
  <mergeCells count="21">
    <mergeCell ref="A52:B52"/>
    <mergeCell ref="C52:D52"/>
    <mergeCell ref="C8:D8"/>
    <mergeCell ref="C11:D11"/>
    <mergeCell ref="C13:D13"/>
    <mergeCell ref="A14:B14"/>
    <mergeCell ref="A30:B30"/>
    <mergeCell ref="C30:D30"/>
    <mergeCell ref="C31:D31"/>
    <mergeCell ref="A38:B38"/>
    <mergeCell ref="C38:D38"/>
    <mergeCell ref="A45:B45"/>
    <mergeCell ref="C45:D45"/>
    <mergeCell ref="A79:B79"/>
    <mergeCell ref="C79:D79"/>
    <mergeCell ref="C53:D53"/>
    <mergeCell ref="C60:D60"/>
    <mergeCell ref="A67:B67"/>
    <mergeCell ref="C67:D67"/>
    <mergeCell ref="A73:B73"/>
    <mergeCell ref="C73:D73"/>
  </mergeCells>
  <dataValidations count="2">
    <dataValidation type="list" allowBlank="1" showInputMessage="1" showErrorMessage="1"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formula1>$P$4:$P$338</formula1>
    </dataValidation>
    <dataValidation type="whole" allowBlank="1" showInputMessage="1" showErrorMessage="1" sqref="B18:B19 IX18:IX19 ST18:ST19 ACP18:ACP19 AML18:AML19 AWH18:AWH19 BGD18:BGD19 BPZ18:BPZ19 BZV18:BZV19 CJR18:CJR19 CTN18:CTN19 DDJ18:DDJ19 DNF18:DNF19 DXB18:DXB19 EGX18:EGX19 EQT18:EQT19 FAP18:FAP19 FKL18:FKL19 FUH18:FUH19 GED18:GED19 GNZ18:GNZ19 GXV18:GXV19 HHR18:HHR19 HRN18:HRN19 IBJ18:IBJ19 ILF18:ILF19 IVB18:IVB19 JEX18:JEX19 JOT18:JOT19 JYP18:JYP19 KIL18:KIL19 KSH18:KSH19 LCD18:LCD19 LLZ18:LLZ19 LVV18:LVV19 MFR18:MFR19 MPN18:MPN19 MZJ18:MZJ19 NJF18:NJF19 NTB18:NTB19 OCX18:OCX19 OMT18:OMT19 OWP18:OWP19 PGL18:PGL19 PQH18:PQH19 QAD18:QAD19 QJZ18:QJZ19 QTV18:QTV19 RDR18:RDR19 RNN18:RNN19 RXJ18:RXJ19 SHF18:SHF19 SRB18:SRB19 TAX18:TAX19 TKT18:TKT19 TUP18:TUP19 UEL18:UEL19 UOH18:UOH19 UYD18:UYD19 VHZ18:VHZ19 VRV18:VRV19 WBR18:WBR19 WLN18:WLN19 WVJ18:WVJ19 B65554:B65555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B131090:B131091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B196626:B196627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B262162:B262163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B327698:B327699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B393234:B393235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B458770:B458771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B524306:B524307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B589842:B589843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B655378:B655379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B720914:B720915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B786450:B786451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B851986:B851987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B917522:B917523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B983058:B983059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B24:B25 IX24:IX25 ST24:ST25 ACP24:ACP25 AML24:AML25 AWH24:AWH25 BGD24:BGD25 BPZ24:BPZ25 BZV24:BZV25 CJR24:CJR25 CTN24:CTN25 DDJ24:DDJ25 DNF24:DNF25 DXB24:DXB25 EGX24:EGX25 EQT24:EQT25 FAP24:FAP25 FKL24:FKL25 FUH24:FUH25 GED24:GED25 GNZ24:GNZ25 GXV24:GXV25 HHR24:HHR25 HRN24:HRN25 IBJ24:IBJ25 ILF24:ILF25 IVB24:IVB25 JEX24:JEX25 JOT24:JOT25 JYP24:JYP25 KIL24:KIL25 KSH24:KSH25 LCD24:LCD25 LLZ24:LLZ25 LVV24:LVV25 MFR24:MFR25 MPN24:MPN25 MZJ24:MZJ25 NJF24:NJF25 NTB24:NTB25 OCX24:OCX25 OMT24:OMT25 OWP24:OWP25 PGL24:PGL25 PQH24:PQH25 QAD24:QAD25 QJZ24:QJZ25 QTV24:QTV25 RDR24:RDR25 RNN24:RNN25 RXJ24:RXJ25 SHF24:SHF25 SRB24:SRB25 TAX24:TAX25 TKT24:TKT25 TUP24:TUP25 UEL24:UEL25 UOH24:UOH25 UYD24:UYD25 VHZ24:VHZ25 VRV24:VRV25 WBR24:WBR25 WLN24:WLN25 WVJ24:WVJ25 B65560:B65561 IX65560:IX65561 ST65560:ST65561 ACP65560:ACP65561 AML65560:AML65561 AWH65560:AWH65561 BGD65560:BGD65561 BPZ65560:BPZ65561 BZV65560:BZV65561 CJR65560:CJR65561 CTN65560:CTN65561 DDJ65560:DDJ65561 DNF65560:DNF65561 DXB65560:DXB65561 EGX65560:EGX65561 EQT65560:EQT65561 FAP65560:FAP65561 FKL65560:FKL65561 FUH65560:FUH65561 GED65560:GED65561 GNZ65560:GNZ65561 GXV65560:GXV65561 HHR65560:HHR65561 HRN65560:HRN65561 IBJ65560:IBJ65561 ILF65560:ILF65561 IVB65560:IVB65561 JEX65560:JEX65561 JOT65560:JOT65561 JYP65560:JYP65561 KIL65560:KIL65561 KSH65560:KSH65561 LCD65560:LCD65561 LLZ65560:LLZ65561 LVV65560:LVV65561 MFR65560:MFR65561 MPN65560:MPN65561 MZJ65560:MZJ65561 NJF65560:NJF65561 NTB65560:NTB65561 OCX65560:OCX65561 OMT65560:OMT65561 OWP65560:OWP65561 PGL65560:PGL65561 PQH65560:PQH65561 QAD65560:QAD65561 QJZ65560:QJZ65561 QTV65560:QTV65561 RDR65560:RDR65561 RNN65560:RNN65561 RXJ65560:RXJ65561 SHF65560:SHF65561 SRB65560:SRB65561 TAX65560:TAX65561 TKT65560:TKT65561 TUP65560:TUP65561 UEL65560:UEL65561 UOH65560:UOH65561 UYD65560:UYD65561 VHZ65560:VHZ65561 VRV65560:VRV65561 WBR65560:WBR65561 WLN65560:WLN65561 WVJ65560:WVJ65561 B131096:B131097 IX131096:IX131097 ST131096:ST131097 ACP131096:ACP131097 AML131096:AML131097 AWH131096:AWH131097 BGD131096:BGD131097 BPZ131096:BPZ131097 BZV131096:BZV131097 CJR131096:CJR131097 CTN131096:CTN131097 DDJ131096:DDJ131097 DNF131096:DNF131097 DXB131096:DXB131097 EGX131096:EGX131097 EQT131096:EQT131097 FAP131096:FAP131097 FKL131096:FKL131097 FUH131096:FUH131097 GED131096:GED131097 GNZ131096:GNZ131097 GXV131096:GXV131097 HHR131096:HHR131097 HRN131096:HRN131097 IBJ131096:IBJ131097 ILF131096:ILF131097 IVB131096:IVB131097 JEX131096:JEX131097 JOT131096:JOT131097 JYP131096:JYP131097 KIL131096:KIL131097 KSH131096:KSH131097 LCD131096:LCD131097 LLZ131096:LLZ131097 LVV131096:LVV131097 MFR131096:MFR131097 MPN131096:MPN131097 MZJ131096:MZJ131097 NJF131096:NJF131097 NTB131096:NTB131097 OCX131096:OCX131097 OMT131096:OMT131097 OWP131096:OWP131097 PGL131096:PGL131097 PQH131096:PQH131097 QAD131096:QAD131097 QJZ131096:QJZ131097 QTV131096:QTV131097 RDR131096:RDR131097 RNN131096:RNN131097 RXJ131096:RXJ131097 SHF131096:SHF131097 SRB131096:SRB131097 TAX131096:TAX131097 TKT131096:TKT131097 TUP131096:TUP131097 UEL131096:UEL131097 UOH131096:UOH131097 UYD131096:UYD131097 VHZ131096:VHZ131097 VRV131096:VRV131097 WBR131096:WBR131097 WLN131096:WLN131097 WVJ131096:WVJ131097 B196632:B196633 IX196632:IX196633 ST196632:ST196633 ACP196632:ACP196633 AML196632:AML196633 AWH196632:AWH196633 BGD196632:BGD196633 BPZ196632:BPZ196633 BZV196632:BZV196633 CJR196632:CJR196633 CTN196632:CTN196633 DDJ196632:DDJ196633 DNF196632:DNF196633 DXB196632:DXB196633 EGX196632:EGX196633 EQT196632:EQT196633 FAP196632:FAP196633 FKL196632:FKL196633 FUH196632:FUH196633 GED196632:GED196633 GNZ196632:GNZ196633 GXV196632:GXV196633 HHR196632:HHR196633 HRN196632:HRN196633 IBJ196632:IBJ196633 ILF196632:ILF196633 IVB196632:IVB196633 JEX196632:JEX196633 JOT196632:JOT196633 JYP196632:JYP196633 KIL196632:KIL196633 KSH196632:KSH196633 LCD196632:LCD196633 LLZ196632:LLZ196633 LVV196632:LVV196633 MFR196632:MFR196633 MPN196632:MPN196633 MZJ196632:MZJ196633 NJF196632:NJF196633 NTB196632:NTB196633 OCX196632:OCX196633 OMT196632:OMT196633 OWP196632:OWP196633 PGL196632:PGL196633 PQH196632:PQH196633 QAD196632:QAD196633 QJZ196632:QJZ196633 QTV196632:QTV196633 RDR196632:RDR196633 RNN196632:RNN196633 RXJ196632:RXJ196633 SHF196632:SHF196633 SRB196632:SRB196633 TAX196632:TAX196633 TKT196632:TKT196633 TUP196632:TUP196633 UEL196632:UEL196633 UOH196632:UOH196633 UYD196632:UYD196633 VHZ196632:VHZ196633 VRV196632:VRV196633 WBR196632:WBR196633 WLN196632:WLN196633 WVJ196632:WVJ196633 B262168:B262169 IX262168:IX262169 ST262168:ST262169 ACP262168:ACP262169 AML262168:AML262169 AWH262168:AWH262169 BGD262168:BGD262169 BPZ262168:BPZ262169 BZV262168:BZV262169 CJR262168:CJR262169 CTN262168:CTN262169 DDJ262168:DDJ262169 DNF262168:DNF262169 DXB262168:DXB262169 EGX262168:EGX262169 EQT262168:EQT262169 FAP262168:FAP262169 FKL262168:FKL262169 FUH262168:FUH262169 GED262168:GED262169 GNZ262168:GNZ262169 GXV262168:GXV262169 HHR262168:HHR262169 HRN262168:HRN262169 IBJ262168:IBJ262169 ILF262168:ILF262169 IVB262168:IVB262169 JEX262168:JEX262169 JOT262168:JOT262169 JYP262168:JYP262169 KIL262168:KIL262169 KSH262168:KSH262169 LCD262168:LCD262169 LLZ262168:LLZ262169 LVV262168:LVV262169 MFR262168:MFR262169 MPN262168:MPN262169 MZJ262168:MZJ262169 NJF262168:NJF262169 NTB262168:NTB262169 OCX262168:OCX262169 OMT262168:OMT262169 OWP262168:OWP262169 PGL262168:PGL262169 PQH262168:PQH262169 QAD262168:QAD262169 QJZ262168:QJZ262169 QTV262168:QTV262169 RDR262168:RDR262169 RNN262168:RNN262169 RXJ262168:RXJ262169 SHF262168:SHF262169 SRB262168:SRB262169 TAX262168:TAX262169 TKT262168:TKT262169 TUP262168:TUP262169 UEL262168:UEL262169 UOH262168:UOH262169 UYD262168:UYD262169 VHZ262168:VHZ262169 VRV262168:VRV262169 WBR262168:WBR262169 WLN262168:WLN262169 WVJ262168:WVJ262169 B327704:B327705 IX327704:IX327705 ST327704:ST327705 ACP327704:ACP327705 AML327704:AML327705 AWH327704:AWH327705 BGD327704:BGD327705 BPZ327704:BPZ327705 BZV327704:BZV327705 CJR327704:CJR327705 CTN327704:CTN327705 DDJ327704:DDJ327705 DNF327704:DNF327705 DXB327704:DXB327705 EGX327704:EGX327705 EQT327704:EQT327705 FAP327704:FAP327705 FKL327704:FKL327705 FUH327704:FUH327705 GED327704:GED327705 GNZ327704:GNZ327705 GXV327704:GXV327705 HHR327704:HHR327705 HRN327704:HRN327705 IBJ327704:IBJ327705 ILF327704:ILF327705 IVB327704:IVB327705 JEX327704:JEX327705 JOT327704:JOT327705 JYP327704:JYP327705 KIL327704:KIL327705 KSH327704:KSH327705 LCD327704:LCD327705 LLZ327704:LLZ327705 LVV327704:LVV327705 MFR327704:MFR327705 MPN327704:MPN327705 MZJ327704:MZJ327705 NJF327704:NJF327705 NTB327704:NTB327705 OCX327704:OCX327705 OMT327704:OMT327705 OWP327704:OWP327705 PGL327704:PGL327705 PQH327704:PQH327705 QAD327704:QAD327705 QJZ327704:QJZ327705 QTV327704:QTV327705 RDR327704:RDR327705 RNN327704:RNN327705 RXJ327704:RXJ327705 SHF327704:SHF327705 SRB327704:SRB327705 TAX327704:TAX327705 TKT327704:TKT327705 TUP327704:TUP327705 UEL327704:UEL327705 UOH327704:UOH327705 UYD327704:UYD327705 VHZ327704:VHZ327705 VRV327704:VRV327705 WBR327704:WBR327705 WLN327704:WLN327705 WVJ327704:WVJ327705 B393240:B393241 IX393240:IX393241 ST393240:ST393241 ACP393240:ACP393241 AML393240:AML393241 AWH393240:AWH393241 BGD393240:BGD393241 BPZ393240:BPZ393241 BZV393240:BZV393241 CJR393240:CJR393241 CTN393240:CTN393241 DDJ393240:DDJ393241 DNF393240:DNF393241 DXB393240:DXB393241 EGX393240:EGX393241 EQT393240:EQT393241 FAP393240:FAP393241 FKL393240:FKL393241 FUH393240:FUH393241 GED393240:GED393241 GNZ393240:GNZ393241 GXV393240:GXV393241 HHR393240:HHR393241 HRN393240:HRN393241 IBJ393240:IBJ393241 ILF393240:ILF393241 IVB393240:IVB393241 JEX393240:JEX393241 JOT393240:JOT393241 JYP393240:JYP393241 KIL393240:KIL393241 KSH393240:KSH393241 LCD393240:LCD393241 LLZ393240:LLZ393241 LVV393240:LVV393241 MFR393240:MFR393241 MPN393240:MPN393241 MZJ393240:MZJ393241 NJF393240:NJF393241 NTB393240:NTB393241 OCX393240:OCX393241 OMT393240:OMT393241 OWP393240:OWP393241 PGL393240:PGL393241 PQH393240:PQH393241 QAD393240:QAD393241 QJZ393240:QJZ393241 QTV393240:QTV393241 RDR393240:RDR393241 RNN393240:RNN393241 RXJ393240:RXJ393241 SHF393240:SHF393241 SRB393240:SRB393241 TAX393240:TAX393241 TKT393240:TKT393241 TUP393240:TUP393241 UEL393240:UEL393241 UOH393240:UOH393241 UYD393240:UYD393241 VHZ393240:VHZ393241 VRV393240:VRV393241 WBR393240:WBR393241 WLN393240:WLN393241 WVJ393240:WVJ393241 B458776:B458777 IX458776:IX458777 ST458776:ST458777 ACP458776:ACP458777 AML458776:AML458777 AWH458776:AWH458777 BGD458776:BGD458777 BPZ458776:BPZ458777 BZV458776:BZV458777 CJR458776:CJR458777 CTN458776:CTN458777 DDJ458776:DDJ458777 DNF458776:DNF458777 DXB458776:DXB458777 EGX458776:EGX458777 EQT458776:EQT458777 FAP458776:FAP458777 FKL458776:FKL458777 FUH458776:FUH458777 GED458776:GED458777 GNZ458776:GNZ458777 GXV458776:GXV458777 HHR458776:HHR458777 HRN458776:HRN458777 IBJ458776:IBJ458777 ILF458776:ILF458777 IVB458776:IVB458777 JEX458776:JEX458777 JOT458776:JOT458777 JYP458776:JYP458777 KIL458776:KIL458777 KSH458776:KSH458777 LCD458776:LCD458777 LLZ458776:LLZ458777 LVV458776:LVV458777 MFR458776:MFR458777 MPN458776:MPN458777 MZJ458776:MZJ458777 NJF458776:NJF458777 NTB458776:NTB458777 OCX458776:OCX458777 OMT458776:OMT458777 OWP458776:OWP458777 PGL458776:PGL458777 PQH458776:PQH458777 QAD458776:QAD458777 QJZ458776:QJZ458777 QTV458776:QTV458777 RDR458776:RDR458777 RNN458776:RNN458777 RXJ458776:RXJ458777 SHF458776:SHF458777 SRB458776:SRB458777 TAX458776:TAX458777 TKT458776:TKT458777 TUP458776:TUP458777 UEL458776:UEL458777 UOH458776:UOH458777 UYD458776:UYD458777 VHZ458776:VHZ458777 VRV458776:VRV458777 WBR458776:WBR458777 WLN458776:WLN458777 WVJ458776:WVJ458777 B524312:B524313 IX524312:IX524313 ST524312:ST524313 ACP524312:ACP524313 AML524312:AML524313 AWH524312:AWH524313 BGD524312:BGD524313 BPZ524312:BPZ524313 BZV524312:BZV524313 CJR524312:CJR524313 CTN524312:CTN524313 DDJ524312:DDJ524313 DNF524312:DNF524313 DXB524312:DXB524313 EGX524312:EGX524313 EQT524312:EQT524313 FAP524312:FAP524313 FKL524312:FKL524313 FUH524312:FUH524313 GED524312:GED524313 GNZ524312:GNZ524313 GXV524312:GXV524313 HHR524312:HHR524313 HRN524312:HRN524313 IBJ524312:IBJ524313 ILF524312:ILF524313 IVB524312:IVB524313 JEX524312:JEX524313 JOT524312:JOT524313 JYP524312:JYP524313 KIL524312:KIL524313 KSH524312:KSH524313 LCD524312:LCD524313 LLZ524312:LLZ524313 LVV524312:LVV524313 MFR524312:MFR524313 MPN524312:MPN524313 MZJ524312:MZJ524313 NJF524312:NJF524313 NTB524312:NTB524313 OCX524312:OCX524313 OMT524312:OMT524313 OWP524312:OWP524313 PGL524312:PGL524313 PQH524312:PQH524313 QAD524312:QAD524313 QJZ524312:QJZ524313 QTV524312:QTV524313 RDR524312:RDR524313 RNN524312:RNN524313 RXJ524312:RXJ524313 SHF524312:SHF524313 SRB524312:SRB524313 TAX524312:TAX524313 TKT524312:TKT524313 TUP524312:TUP524313 UEL524312:UEL524313 UOH524312:UOH524313 UYD524312:UYD524313 VHZ524312:VHZ524313 VRV524312:VRV524313 WBR524312:WBR524313 WLN524312:WLN524313 WVJ524312:WVJ524313 B589848:B589849 IX589848:IX589849 ST589848:ST589849 ACP589848:ACP589849 AML589848:AML589849 AWH589848:AWH589849 BGD589848:BGD589849 BPZ589848:BPZ589849 BZV589848:BZV589849 CJR589848:CJR589849 CTN589848:CTN589849 DDJ589848:DDJ589849 DNF589848:DNF589849 DXB589848:DXB589849 EGX589848:EGX589849 EQT589848:EQT589849 FAP589848:FAP589849 FKL589848:FKL589849 FUH589848:FUH589849 GED589848:GED589849 GNZ589848:GNZ589849 GXV589848:GXV589849 HHR589848:HHR589849 HRN589848:HRN589849 IBJ589848:IBJ589849 ILF589848:ILF589849 IVB589848:IVB589849 JEX589848:JEX589849 JOT589848:JOT589849 JYP589848:JYP589849 KIL589848:KIL589849 KSH589848:KSH589849 LCD589848:LCD589849 LLZ589848:LLZ589849 LVV589848:LVV589849 MFR589848:MFR589849 MPN589848:MPN589849 MZJ589848:MZJ589849 NJF589848:NJF589849 NTB589848:NTB589849 OCX589848:OCX589849 OMT589848:OMT589849 OWP589848:OWP589849 PGL589848:PGL589849 PQH589848:PQH589849 QAD589848:QAD589849 QJZ589848:QJZ589849 QTV589848:QTV589849 RDR589848:RDR589849 RNN589848:RNN589849 RXJ589848:RXJ589849 SHF589848:SHF589849 SRB589848:SRB589849 TAX589848:TAX589849 TKT589848:TKT589849 TUP589848:TUP589849 UEL589848:UEL589849 UOH589848:UOH589849 UYD589848:UYD589849 VHZ589848:VHZ589849 VRV589848:VRV589849 WBR589848:WBR589849 WLN589848:WLN589849 WVJ589848:WVJ589849 B655384:B655385 IX655384:IX655385 ST655384:ST655385 ACP655384:ACP655385 AML655384:AML655385 AWH655384:AWH655385 BGD655384:BGD655385 BPZ655384:BPZ655385 BZV655384:BZV655385 CJR655384:CJR655385 CTN655384:CTN655385 DDJ655384:DDJ655385 DNF655384:DNF655385 DXB655384:DXB655385 EGX655384:EGX655385 EQT655384:EQT655385 FAP655384:FAP655385 FKL655384:FKL655385 FUH655384:FUH655385 GED655384:GED655385 GNZ655384:GNZ655385 GXV655384:GXV655385 HHR655384:HHR655385 HRN655384:HRN655385 IBJ655384:IBJ655385 ILF655384:ILF655385 IVB655384:IVB655385 JEX655384:JEX655385 JOT655384:JOT655385 JYP655384:JYP655385 KIL655384:KIL655385 KSH655384:KSH655385 LCD655384:LCD655385 LLZ655384:LLZ655385 LVV655384:LVV655385 MFR655384:MFR655385 MPN655384:MPN655385 MZJ655384:MZJ655385 NJF655384:NJF655385 NTB655384:NTB655385 OCX655384:OCX655385 OMT655384:OMT655385 OWP655384:OWP655385 PGL655384:PGL655385 PQH655384:PQH655385 QAD655384:QAD655385 QJZ655384:QJZ655385 QTV655384:QTV655385 RDR655384:RDR655385 RNN655384:RNN655385 RXJ655384:RXJ655385 SHF655384:SHF655385 SRB655384:SRB655385 TAX655384:TAX655385 TKT655384:TKT655385 TUP655384:TUP655385 UEL655384:UEL655385 UOH655384:UOH655385 UYD655384:UYD655385 VHZ655384:VHZ655385 VRV655384:VRV655385 WBR655384:WBR655385 WLN655384:WLN655385 WVJ655384:WVJ655385 B720920:B720921 IX720920:IX720921 ST720920:ST720921 ACP720920:ACP720921 AML720920:AML720921 AWH720920:AWH720921 BGD720920:BGD720921 BPZ720920:BPZ720921 BZV720920:BZV720921 CJR720920:CJR720921 CTN720920:CTN720921 DDJ720920:DDJ720921 DNF720920:DNF720921 DXB720920:DXB720921 EGX720920:EGX720921 EQT720920:EQT720921 FAP720920:FAP720921 FKL720920:FKL720921 FUH720920:FUH720921 GED720920:GED720921 GNZ720920:GNZ720921 GXV720920:GXV720921 HHR720920:HHR720921 HRN720920:HRN720921 IBJ720920:IBJ720921 ILF720920:ILF720921 IVB720920:IVB720921 JEX720920:JEX720921 JOT720920:JOT720921 JYP720920:JYP720921 KIL720920:KIL720921 KSH720920:KSH720921 LCD720920:LCD720921 LLZ720920:LLZ720921 LVV720920:LVV720921 MFR720920:MFR720921 MPN720920:MPN720921 MZJ720920:MZJ720921 NJF720920:NJF720921 NTB720920:NTB720921 OCX720920:OCX720921 OMT720920:OMT720921 OWP720920:OWP720921 PGL720920:PGL720921 PQH720920:PQH720921 QAD720920:QAD720921 QJZ720920:QJZ720921 QTV720920:QTV720921 RDR720920:RDR720921 RNN720920:RNN720921 RXJ720920:RXJ720921 SHF720920:SHF720921 SRB720920:SRB720921 TAX720920:TAX720921 TKT720920:TKT720921 TUP720920:TUP720921 UEL720920:UEL720921 UOH720920:UOH720921 UYD720920:UYD720921 VHZ720920:VHZ720921 VRV720920:VRV720921 WBR720920:WBR720921 WLN720920:WLN720921 WVJ720920:WVJ720921 B786456:B786457 IX786456:IX786457 ST786456:ST786457 ACP786456:ACP786457 AML786456:AML786457 AWH786456:AWH786457 BGD786456:BGD786457 BPZ786456:BPZ786457 BZV786456:BZV786457 CJR786456:CJR786457 CTN786456:CTN786457 DDJ786456:DDJ786457 DNF786456:DNF786457 DXB786456:DXB786457 EGX786456:EGX786457 EQT786456:EQT786457 FAP786456:FAP786457 FKL786456:FKL786457 FUH786456:FUH786457 GED786456:GED786457 GNZ786456:GNZ786457 GXV786456:GXV786457 HHR786456:HHR786457 HRN786456:HRN786457 IBJ786456:IBJ786457 ILF786456:ILF786457 IVB786456:IVB786457 JEX786456:JEX786457 JOT786456:JOT786457 JYP786456:JYP786457 KIL786456:KIL786457 KSH786456:KSH786457 LCD786456:LCD786457 LLZ786456:LLZ786457 LVV786456:LVV786457 MFR786456:MFR786457 MPN786456:MPN786457 MZJ786456:MZJ786457 NJF786456:NJF786457 NTB786456:NTB786457 OCX786456:OCX786457 OMT786456:OMT786457 OWP786456:OWP786457 PGL786456:PGL786457 PQH786456:PQH786457 QAD786456:QAD786457 QJZ786456:QJZ786457 QTV786456:QTV786457 RDR786456:RDR786457 RNN786456:RNN786457 RXJ786456:RXJ786457 SHF786456:SHF786457 SRB786456:SRB786457 TAX786456:TAX786457 TKT786456:TKT786457 TUP786456:TUP786457 UEL786456:UEL786457 UOH786456:UOH786457 UYD786456:UYD786457 VHZ786456:VHZ786457 VRV786456:VRV786457 WBR786456:WBR786457 WLN786456:WLN786457 WVJ786456:WVJ786457 B851992:B851993 IX851992:IX851993 ST851992:ST851993 ACP851992:ACP851993 AML851992:AML851993 AWH851992:AWH851993 BGD851992:BGD851993 BPZ851992:BPZ851993 BZV851992:BZV851993 CJR851992:CJR851993 CTN851992:CTN851993 DDJ851992:DDJ851993 DNF851992:DNF851993 DXB851992:DXB851993 EGX851992:EGX851993 EQT851992:EQT851993 FAP851992:FAP851993 FKL851992:FKL851993 FUH851992:FUH851993 GED851992:GED851993 GNZ851992:GNZ851993 GXV851992:GXV851993 HHR851992:HHR851993 HRN851992:HRN851993 IBJ851992:IBJ851993 ILF851992:ILF851993 IVB851992:IVB851993 JEX851992:JEX851993 JOT851992:JOT851993 JYP851992:JYP851993 KIL851992:KIL851993 KSH851992:KSH851993 LCD851992:LCD851993 LLZ851992:LLZ851993 LVV851992:LVV851993 MFR851992:MFR851993 MPN851992:MPN851993 MZJ851992:MZJ851993 NJF851992:NJF851993 NTB851992:NTB851993 OCX851992:OCX851993 OMT851992:OMT851993 OWP851992:OWP851993 PGL851992:PGL851993 PQH851992:PQH851993 QAD851992:QAD851993 QJZ851992:QJZ851993 QTV851992:QTV851993 RDR851992:RDR851993 RNN851992:RNN851993 RXJ851992:RXJ851993 SHF851992:SHF851993 SRB851992:SRB851993 TAX851992:TAX851993 TKT851992:TKT851993 TUP851992:TUP851993 UEL851992:UEL851993 UOH851992:UOH851993 UYD851992:UYD851993 VHZ851992:VHZ851993 VRV851992:VRV851993 WBR851992:WBR851993 WLN851992:WLN851993 WVJ851992:WVJ851993 B917528:B917529 IX917528:IX917529 ST917528:ST917529 ACP917528:ACP917529 AML917528:AML917529 AWH917528:AWH917529 BGD917528:BGD917529 BPZ917528:BPZ917529 BZV917528:BZV917529 CJR917528:CJR917529 CTN917528:CTN917529 DDJ917528:DDJ917529 DNF917528:DNF917529 DXB917528:DXB917529 EGX917528:EGX917529 EQT917528:EQT917529 FAP917528:FAP917529 FKL917528:FKL917529 FUH917528:FUH917529 GED917528:GED917529 GNZ917528:GNZ917529 GXV917528:GXV917529 HHR917528:HHR917529 HRN917528:HRN917529 IBJ917528:IBJ917529 ILF917528:ILF917529 IVB917528:IVB917529 JEX917528:JEX917529 JOT917528:JOT917529 JYP917528:JYP917529 KIL917528:KIL917529 KSH917528:KSH917529 LCD917528:LCD917529 LLZ917528:LLZ917529 LVV917528:LVV917529 MFR917528:MFR917529 MPN917528:MPN917529 MZJ917528:MZJ917529 NJF917528:NJF917529 NTB917528:NTB917529 OCX917528:OCX917529 OMT917528:OMT917529 OWP917528:OWP917529 PGL917528:PGL917529 PQH917528:PQH917529 QAD917528:QAD917529 QJZ917528:QJZ917529 QTV917528:QTV917529 RDR917528:RDR917529 RNN917528:RNN917529 RXJ917528:RXJ917529 SHF917528:SHF917529 SRB917528:SRB917529 TAX917528:TAX917529 TKT917528:TKT917529 TUP917528:TUP917529 UEL917528:UEL917529 UOH917528:UOH917529 UYD917528:UYD917529 VHZ917528:VHZ917529 VRV917528:VRV917529 WBR917528:WBR917529 WLN917528:WLN917529 WVJ917528:WVJ917529 B983064:B983065 IX983064:IX983065 ST983064:ST983065 ACP983064:ACP983065 AML983064:AML983065 AWH983064:AWH983065 BGD983064:BGD983065 BPZ983064:BPZ983065 BZV983064:BZV983065 CJR983064:CJR983065 CTN983064:CTN983065 DDJ983064:DDJ983065 DNF983064:DNF983065 DXB983064:DXB983065 EGX983064:EGX983065 EQT983064:EQT983065 FAP983064:FAP983065 FKL983064:FKL983065 FUH983064:FUH983065 GED983064:GED983065 GNZ983064:GNZ983065 GXV983064:GXV983065 HHR983064:HHR983065 HRN983064:HRN983065 IBJ983064:IBJ983065 ILF983064:ILF983065 IVB983064:IVB983065 JEX983064:JEX983065 JOT983064:JOT983065 JYP983064:JYP983065 KIL983064:KIL983065 KSH983064:KSH983065 LCD983064:LCD983065 LLZ983064:LLZ983065 LVV983064:LVV983065 MFR983064:MFR983065 MPN983064:MPN983065 MZJ983064:MZJ983065 NJF983064:NJF983065 NTB983064:NTB983065 OCX983064:OCX983065 OMT983064:OMT983065 OWP983064:OWP983065 PGL983064:PGL983065 PQH983064:PQH983065 QAD983064:QAD983065 QJZ983064:QJZ983065 QTV983064:QTV983065 RDR983064:RDR983065 RNN983064:RNN983065 RXJ983064:RXJ983065 SHF983064:SHF983065 SRB983064:SRB983065 TAX983064:TAX983065 TKT983064:TKT983065 TUP983064:TUP983065 UEL983064:UEL983065 UOH983064:UOH983065 UYD983064:UYD983065 VHZ983064:VHZ983065 VRV983064:VRV983065 WBR983064:WBR983065 WLN983064:WLN983065 WVJ983064:WVJ983065">
      <formula1>0</formula1>
      <formula2>9999</formula2>
    </dataValidation>
  </dataValidations>
  <hyperlinks>
    <hyperlink ref="C6" location="_ftn1" display="¹  Grade in terms of the Remuneration of Public Office Bearers Act."/>
    <hyperlink ref="B10" r:id="rId1"/>
    <hyperlink ref="D65" r:id="rId2"/>
    <hyperlink ref="B12" r:id="rId3"/>
    <hyperlink ref="B43" r:id="rId4"/>
    <hyperlink ref="D43" r:id="rId5"/>
    <hyperlink ref="B58" r:id="rId6"/>
    <hyperlink ref="D58" r:id="rId7"/>
  </hyperlinks>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O56"/>
  <sheetViews>
    <sheetView workbookViewId="0">
      <selection activeCell="D17" sqref="D17"/>
    </sheetView>
  </sheetViews>
  <sheetFormatPr defaultRowHeight="12.75"/>
  <cols>
    <col min="1" max="1" width="38.28515625" style="2" customWidth="1"/>
    <col min="2" max="2" width="0" style="249" hidden="1" customWidth="1"/>
    <col min="3" max="16384" width="9.140625" style="2"/>
  </cols>
  <sheetData>
    <row r="1" spans="1:12" ht="13.5">
      <c r="A1" s="166" t="s">
        <v>1278</v>
      </c>
      <c r="B1" s="166"/>
      <c r="C1" s="166"/>
      <c r="D1" s="166"/>
      <c r="E1" s="166"/>
      <c r="F1" s="166"/>
      <c r="G1" s="166"/>
      <c r="H1" s="166"/>
      <c r="I1" s="166"/>
      <c r="J1" s="166"/>
      <c r="K1" s="166"/>
    </row>
    <row r="2" spans="1:12">
      <c r="A2" s="1624" t="s">
        <v>1279</v>
      </c>
      <c r="B2" s="169" t="s">
        <v>72</v>
      </c>
      <c r="C2" s="2223" t="s">
        <v>4</v>
      </c>
      <c r="D2" s="2224"/>
      <c r="E2" s="2225"/>
      <c r="F2" s="2176" t="s">
        <v>5</v>
      </c>
      <c r="G2" s="2177"/>
      <c r="H2" s="2177"/>
      <c r="I2" s="2178" t="s">
        <v>13</v>
      </c>
      <c r="J2" s="2179"/>
      <c r="K2" s="2180"/>
      <c r="L2" s="24"/>
    </row>
    <row r="3" spans="1:12" ht="25.5">
      <c r="A3" s="170" t="s">
        <v>1280</v>
      </c>
      <c r="B3" s="171" t="s">
        <v>1281</v>
      </c>
      <c r="C3" s="9" t="s">
        <v>1282</v>
      </c>
      <c r="D3" s="1626" t="s">
        <v>1283</v>
      </c>
      <c r="E3" s="10" t="s">
        <v>1284</v>
      </c>
      <c r="F3" s="9" t="s">
        <v>1282</v>
      </c>
      <c r="G3" s="1626" t="s">
        <v>1283</v>
      </c>
      <c r="H3" s="10" t="s">
        <v>1284</v>
      </c>
      <c r="I3" s="9" t="s">
        <v>1282</v>
      </c>
      <c r="J3" s="1626" t="s">
        <v>1283</v>
      </c>
      <c r="K3" s="10" t="s">
        <v>1284</v>
      </c>
      <c r="L3" s="24"/>
    </row>
    <row r="4" spans="1:12">
      <c r="A4" s="1482" t="s">
        <v>1285</v>
      </c>
      <c r="B4" s="173"/>
      <c r="C4" s="1756"/>
      <c r="D4" s="1756"/>
      <c r="E4" s="1783"/>
      <c r="F4" s="1784"/>
      <c r="G4" s="1756"/>
      <c r="H4" s="1785"/>
      <c r="I4" s="1777"/>
      <c r="J4" s="1756"/>
      <c r="K4" s="1783"/>
      <c r="L4" s="24"/>
    </row>
    <row r="5" spans="1:12">
      <c r="A5" s="433" t="s">
        <v>1286</v>
      </c>
      <c r="B5" s="173"/>
      <c r="C5" s="1459">
        <v>0</v>
      </c>
      <c r="D5" s="1459">
        <v>8</v>
      </c>
      <c r="E5" s="1786">
        <v>0</v>
      </c>
      <c r="F5" s="1459">
        <v>0</v>
      </c>
      <c r="G5" s="1459">
        <v>8</v>
      </c>
      <c r="H5" s="1786">
        <v>0</v>
      </c>
      <c r="I5" s="1459">
        <v>0</v>
      </c>
      <c r="J5" s="1459">
        <v>8</v>
      </c>
      <c r="K5" s="1786">
        <v>0</v>
      </c>
      <c r="L5" s="24"/>
    </row>
    <row r="6" spans="1:12">
      <c r="A6" s="439" t="s">
        <v>1287</v>
      </c>
      <c r="B6" s="173">
        <v>4</v>
      </c>
      <c r="C6" s="1459">
        <v>0</v>
      </c>
      <c r="D6" s="1459">
        <v>0</v>
      </c>
      <c r="E6" s="1786">
        <v>0</v>
      </c>
      <c r="F6" s="1787">
        <v>0</v>
      </c>
      <c r="G6" s="1459">
        <v>0</v>
      </c>
      <c r="H6" s="1460">
        <v>0</v>
      </c>
      <c r="I6" s="1768">
        <v>0</v>
      </c>
      <c r="J6" s="1459">
        <v>0</v>
      </c>
      <c r="K6" s="1786">
        <v>0</v>
      </c>
      <c r="L6" s="24"/>
    </row>
    <row r="7" spans="1:12">
      <c r="A7" s="1482" t="s">
        <v>1288</v>
      </c>
      <c r="B7" s="173">
        <v>5</v>
      </c>
      <c r="C7" s="1459">
        <v>0</v>
      </c>
      <c r="D7" s="1459">
        <v>0</v>
      </c>
      <c r="E7" s="1786">
        <v>0</v>
      </c>
      <c r="F7" s="1787">
        <v>0</v>
      </c>
      <c r="G7" s="1459">
        <v>0</v>
      </c>
      <c r="H7" s="1460">
        <v>0</v>
      </c>
      <c r="I7" s="1768">
        <v>0</v>
      </c>
      <c r="J7" s="1459">
        <v>0</v>
      </c>
      <c r="K7" s="1786">
        <v>0</v>
      </c>
      <c r="L7" s="24"/>
    </row>
    <row r="8" spans="1:12">
      <c r="A8" s="439" t="s">
        <v>1289</v>
      </c>
      <c r="B8" s="173">
        <v>3</v>
      </c>
      <c r="C8" s="1459">
        <v>0</v>
      </c>
      <c r="D8" s="1459">
        <v>2</v>
      </c>
      <c r="E8" s="1786">
        <v>2</v>
      </c>
      <c r="F8" s="1459">
        <v>0</v>
      </c>
      <c r="G8" s="1459">
        <v>2</v>
      </c>
      <c r="H8" s="1786">
        <v>2</v>
      </c>
      <c r="I8" s="1459">
        <v>0</v>
      </c>
      <c r="J8" s="1459">
        <v>0</v>
      </c>
      <c r="K8" s="1786">
        <v>4</v>
      </c>
      <c r="L8" s="24"/>
    </row>
    <row r="9" spans="1:12">
      <c r="A9" s="439" t="s">
        <v>1290</v>
      </c>
      <c r="B9" s="173">
        <v>7</v>
      </c>
      <c r="C9" s="1459">
        <v>0</v>
      </c>
      <c r="D9" s="1459">
        <v>0</v>
      </c>
      <c r="E9" s="1786">
        <v>0</v>
      </c>
      <c r="F9" s="1787">
        <v>0</v>
      </c>
      <c r="G9" s="1459">
        <v>0</v>
      </c>
      <c r="H9" s="1460">
        <v>0</v>
      </c>
      <c r="I9" s="1768">
        <v>0</v>
      </c>
      <c r="J9" s="1459">
        <v>0</v>
      </c>
      <c r="K9" s="1786">
        <v>0</v>
      </c>
      <c r="L9" s="24"/>
    </row>
    <row r="10" spans="1:12">
      <c r="A10" s="439" t="s">
        <v>1291</v>
      </c>
      <c r="B10" s="173"/>
      <c r="C10" s="1788">
        <v>0</v>
      </c>
      <c r="D10" s="1788">
        <v>4</v>
      </c>
      <c r="E10" s="1789">
        <v>4</v>
      </c>
      <c r="F10" s="1790">
        <v>0</v>
      </c>
      <c r="G10" s="1788">
        <v>0</v>
      </c>
      <c r="H10" s="1791">
        <v>0</v>
      </c>
      <c r="I10" s="1792">
        <v>0</v>
      </c>
      <c r="J10" s="1788">
        <v>0</v>
      </c>
      <c r="K10" s="1789">
        <v>0</v>
      </c>
      <c r="L10" s="24"/>
    </row>
    <row r="11" spans="1:12">
      <c r="A11" s="672" t="s">
        <v>205</v>
      </c>
      <c r="B11" s="173"/>
      <c r="C11" s="1787">
        <v>0</v>
      </c>
      <c r="D11" s="1459">
        <v>0</v>
      </c>
      <c r="E11" s="1460">
        <v>0</v>
      </c>
      <c r="F11" s="1787">
        <v>0</v>
      </c>
      <c r="G11" s="1459">
        <v>0</v>
      </c>
      <c r="H11" s="1460">
        <v>0</v>
      </c>
      <c r="I11" s="1768">
        <v>0</v>
      </c>
      <c r="J11" s="1459">
        <v>0</v>
      </c>
      <c r="K11" s="1786">
        <v>0</v>
      </c>
      <c r="L11" s="24"/>
    </row>
    <row r="12" spans="1:12">
      <c r="A12" s="672" t="s">
        <v>1292</v>
      </c>
      <c r="B12" s="173"/>
      <c r="C12" s="1787">
        <v>0</v>
      </c>
      <c r="D12" s="1459">
        <v>0</v>
      </c>
      <c r="E12" s="1460">
        <v>0</v>
      </c>
      <c r="F12" s="1787">
        <v>0</v>
      </c>
      <c r="G12" s="1459">
        <v>0</v>
      </c>
      <c r="H12" s="1460">
        <v>0</v>
      </c>
      <c r="I12" s="1787">
        <v>0</v>
      </c>
      <c r="J12" s="1459">
        <v>0</v>
      </c>
      <c r="K12" s="1460">
        <v>0</v>
      </c>
      <c r="L12" s="24"/>
    </row>
    <row r="13" spans="1:12">
      <c r="A13" s="672" t="s">
        <v>109</v>
      </c>
      <c r="B13" s="173"/>
      <c r="C13" s="1787">
        <v>0</v>
      </c>
      <c r="D13" s="1459">
        <v>0</v>
      </c>
      <c r="E13" s="1460">
        <v>0</v>
      </c>
      <c r="F13" s="1787">
        <v>0</v>
      </c>
      <c r="G13" s="1459">
        <v>0</v>
      </c>
      <c r="H13" s="1460">
        <v>0</v>
      </c>
      <c r="I13" s="1768">
        <v>0</v>
      </c>
      <c r="J13" s="1459">
        <v>0</v>
      </c>
      <c r="K13" s="1786">
        <v>0</v>
      </c>
      <c r="L13" s="24"/>
    </row>
    <row r="14" spans="1:12">
      <c r="A14" s="672" t="s">
        <v>130</v>
      </c>
      <c r="B14" s="173"/>
      <c r="C14" s="1787">
        <v>0</v>
      </c>
      <c r="D14" s="1459">
        <v>0</v>
      </c>
      <c r="E14" s="1460">
        <v>0</v>
      </c>
      <c r="F14" s="1787">
        <v>0</v>
      </c>
      <c r="G14" s="1459">
        <v>0</v>
      </c>
      <c r="H14" s="1460">
        <v>0</v>
      </c>
      <c r="I14" s="1768">
        <v>0</v>
      </c>
      <c r="J14" s="1459">
        <v>0</v>
      </c>
      <c r="K14" s="1786">
        <v>0</v>
      </c>
      <c r="L14" s="24"/>
    </row>
    <row r="15" spans="1:12">
      <c r="A15" s="672" t="s">
        <v>90</v>
      </c>
      <c r="B15" s="173"/>
      <c r="C15" s="1787">
        <v>0</v>
      </c>
      <c r="D15" s="1459">
        <v>0</v>
      </c>
      <c r="E15" s="1460">
        <v>0</v>
      </c>
      <c r="F15" s="1787">
        <v>0</v>
      </c>
      <c r="G15" s="1459">
        <v>0</v>
      </c>
      <c r="H15" s="1460">
        <v>0</v>
      </c>
      <c r="I15" s="1787">
        <v>0</v>
      </c>
      <c r="J15" s="1459">
        <v>0</v>
      </c>
      <c r="K15" s="1460">
        <v>0</v>
      </c>
      <c r="L15" s="24"/>
    </row>
    <row r="16" spans="1:12">
      <c r="A16" s="672" t="s">
        <v>91</v>
      </c>
      <c r="B16" s="173"/>
      <c r="C16" s="1787">
        <v>0</v>
      </c>
      <c r="D16" s="1459">
        <v>0</v>
      </c>
      <c r="E16" s="1460">
        <v>0</v>
      </c>
      <c r="F16" s="1787">
        <v>0</v>
      </c>
      <c r="G16" s="1459">
        <v>0</v>
      </c>
      <c r="H16" s="1460">
        <v>0</v>
      </c>
      <c r="I16" s="1768">
        <v>0</v>
      </c>
      <c r="J16" s="1459">
        <v>0</v>
      </c>
      <c r="K16" s="1786">
        <v>0</v>
      </c>
      <c r="L16" s="24"/>
    </row>
    <row r="17" spans="1:12">
      <c r="A17" s="672" t="s">
        <v>516</v>
      </c>
      <c r="B17" s="173"/>
      <c r="C17" s="1787">
        <v>0</v>
      </c>
      <c r="D17" s="1459">
        <v>2</v>
      </c>
      <c r="E17" s="1460">
        <v>0</v>
      </c>
      <c r="F17" s="1787">
        <v>0</v>
      </c>
      <c r="G17" s="1459">
        <v>0</v>
      </c>
      <c r="H17" s="1460">
        <v>0</v>
      </c>
      <c r="I17" s="1768">
        <v>0</v>
      </c>
      <c r="J17" s="1459">
        <v>0</v>
      </c>
      <c r="K17" s="1786">
        <v>0</v>
      </c>
      <c r="L17" s="24"/>
    </row>
    <row r="18" spans="1:12">
      <c r="A18" s="672" t="s">
        <v>518</v>
      </c>
      <c r="B18" s="173"/>
      <c r="C18" s="1787">
        <v>0</v>
      </c>
      <c r="D18" s="1459">
        <v>0</v>
      </c>
      <c r="E18" s="1460">
        <v>0</v>
      </c>
      <c r="F18" s="1787">
        <v>0</v>
      </c>
      <c r="G18" s="1459">
        <v>0</v>
      </c>
      <c r="H18" s="1460">
        <v>0</v>
      </c>
      <c r="I18" s="1768">
        <v>0</v>
      </c>
      <c r="J18" s="1459">
        <v>0</v>
      </c>
      <c r="K18" s="1786">
        <v>0</v>
      </c>
      <c r="L18" s="24"/>
    </row>
    <row r="19" spans="1:12">
      <c r="A19" s="672" t="s">
        <v>94</v>
      </c>
      <c r="B19" s="173"/>
      <c r="C19" s="1787">
        <v>0</v>
      </c>
      <c r="D19" s="1459">
        <v>2</v>
      </c>
      <c r="E19" s="1460">
        <v>4</v>
      </c>
      <c r="F19" s="1787">
        <v>0</v>
      </c>
      <c r="G19" s="1459">
        <v>0</v>
      </c>
      <c r="H19" s="1460">
        <v>0</v>
      </c>
      <c r="I19" s="1787">
        <v>0</v>
      </c>
      <c r="J19" s="1459">
        <v>0</v>
      </c>
      <c r="K19" s="1460">
        <v>0</v>
      </c>
      <c r="L19" s="24"/>
    </row>
    <row r="20" spans="1:12">
      <c r="A20" s="439" t="s">
        <v>1293</v>
      </c>
      <c r="B20" s="173"/>
      <c r="C20" s="1788">
        <v>0</v>
      </c>
      <c r="D20" s="1788">
        <v>8</v>
      </c>
      <c r="E20" s="1789">
        <v>1</v>
      </c>
      <c r="F20" s="1790">
        <v>0</v>
      </c>
      <c r="G20" s="1788">
        <v>0</v>
      </c>
      <c r="H20" s="1791">
        <v>0</v>
      </c>
      <c r="I20" s="1792">
        <v>0</v>
      </c>
      <c r="J20" s="1788">
        <v>0</v>
      </c>
      <c r="K20" s="1789">
        <v>0</v>
      </c>
      <c r="L20" s="24"/>
    </row>
    <row r="21" spans="1:12">
      <c r="A21" s="672" t="s">
        <v>205</v>
      </c>
      <c r="B21" s="173"/>
      <c r="C21" s="1787">
        <v>0</v>
      </c>
      <c r="D21" s="1459">
        <v>4</v>
      </c>
      <c r="E21" s="1460">
        <v>1</v>
      </c>
      <c r="F21" s="1787">
        <v>0</v>
      </c>
      <c r="G21" s="1459">
        <v>0</v>
      </c>
      <c r="H21" s="1460">
        <v>0</v>
      </c>
      <c r="I21" s="1787">
        <v>0</v>
      </c>
      <c r="J21" s="1459">
        <v>0</v>
      </c>
      <c r="K21" s="1460">
        <v>0</v>
      </c>
      <c r="L21" s="24"/>
    </row>
    <row r="22" spans="1:12">
      <c r="A22" s="672" t="s">
        <v>1292</v>
      </c>
      <c r="B22" s="173"/>
      <c r="C22" s="1787">
        <v>0</v>
      </c>
      <c r="D22" s="1459">
        <v>0</v>
      </c>
      <c r="E22" s="1460">
        <v>0</v>
      </c>
      <c r="F22" s="1787">
        <v>0</v>
      </c>
      <c r="G22" s="1459">
        <v>0</v>
      </c>
      <c r="H22" s="1460">
        <v>0</v>
      </c>
      <c r="I22" s="1768">
        <v>0</v>
      </c>
      <c r="J22" s="1459">
        <v>0</v>
      </c>
      <c r="K22" s="1786">
        <v>0</v>
      </c>
      <c r="L22" s="24"/>
    </row>
    <row r="23" spans="1:12">
      <c r="A23" s="672" t="s">
        <v>109</v>
      </c>
      <c r="B23" s="173"/>
      <c r="C23" s="1787">
        <v>0</v>
      </c>
      <c r="D23" s="1459">
        <v>0</v>
      </c>
      <c r="E23" s="1460">
        <v>0</v>
      </c>
      <c r="F23" s="1787">
        <v>0</v>
      </c>
      <c r="G23" s="1459">
        <v>0</v>
      </c>
      <c r="H23" s="1460">
        <v>0</v>
      </c>
      <c r="I23" s="1768">
        <v>0</v>
      </c>
      <c r="J23" s="1459">
        <v>0</v>
      </c>
      <c r="K23" s="1786">
        <v>0</v>
      </c>
      <c r="L23" s="24"/>
    </row>
    <row r="24" spans="1:12">
      <c r="A24" s="672" t="s">
        <v>130</v>
      </c>
      <c r="B24" s="173"/>
      <c r="C24" s="1787">
        <v>0</v>
      </c>
      <c r="D24" s="1459">
        <v>0</v>
      </c>
      <c r="E24" s="1460">
        <v>0</v>
      </c>
      <c r="F24" s="1787">
        <v>0</v>
      </c>
      <c r="G24" s="1459">
        <v>0</v>
      </c>
      <c r="H24" s="1460">
        <v>0</v>
      </c>
      <c r="I24" s="1768">
        <v>0</v>
      </c>
      <c r="J24" s="1459">
        <v>0</v>
      </c>
      <c r="K24" s="1786">
        <v>0</v>
      </c>
      <c r="L24" s="24"/>
    </row>
    <row r="25" spans="1:12">
      <c r="A25" s="672" t="s">
        <v>90</v>
      </c>
      <c r="B25" s="173"/>
      <c r="C25" s="1787">
        <v>0</v>
      </c>
      <c r="D25" s="1459">
        <v>2</v>
      </c>
      <c r="E25" s="1460">
        <v>0</v>
      </c>
      <c r="F25" s="1787">
        <v>0</v>
      </c>
      <c r="G25" s="1459">
        <v>0</v>
      </c>
      <c r="H25" s="1460">
        <v>0</v>
      </c>
      <c r="I25" s="1787">
        <v>0</v>
      </c>
      <c r="J25" s="1459">
        <v>0</v>
      </c>
      <c r="K25" s="1460">
        <v>0</v>
      </c>
      <c r="L25" s="24"/>
    </row>
    <row r="26" spans="1:12">
      <c r="A26" s="672" t="s">
        <v>91</v>
      </c>
      <c r="B26" s="173"/>
      <c r="C26" s="1787">
        <v>0</v>
      </c>
      <c r="D26" s="1459">
        <v>0</v>
      </c>
      <c r="E26" s="1460">
        <v>0</v>
      </c>
      <c r="F26" s="1787">
        <v>0</v>
      </c>
      <c r="G26" s="1459">
        <v>0</v>
      </c>
      <c r="H26" s="1460">
        <v>0</v>
      </c>
      <c r="I26" s="1768">
        <v>0</v>
      </c>
      <c r="J26" s="1459">
        <v>0</v>
      </c>
      <c r="K26" s="1786">
        <v>0</v>
      </c>
      <c r="L26" s="24"/>
    </row>
    <row r="27" spans="1:12">
      <c r="A27" s="672" t="s">
        <v>516</v>
      </c>
      <c r="B27" s="173"/>
      <c r="C27" s="1787">
        <v>0</v>
      </c>
      <c r="D27" s="1459">
        <v>0</v>
      </c>
      <c r="E27" s="1460">
        <v>0</v>
      </c>
      <c r="F27" s="1787">
        <v>0</v>
      </c>
      <c r="G27" s="1459">
        <v>0</v>
      </c>
      <c r="H27" s="1460">
        <v>0</v>
      </c>
      <c r="I27" s="1768">
        <v>0</v>
      </c>
      <c r="J27" s="1459">
        <v>0</v>
      </c>
      <c r="K27" s="1786">
        <v>0</v>
      </c>
      <c r="L27" s="24"/>
    </row>
    <row r="28" spans="1:12">
      <c r="A28" s="672" t="s">
        <v>518</v>
      </c>
      <c r="B28" s="173"/>
      <c r="C28" s="1787">
        <v>0</v>
      </c>
      <c r="D28" s="1459">
        <v>0</v>
      </c>
      <c r="E28" s="1460">
        <v>0</v>
      </c>
      <c r="F28" s="1787">
        <v>0</v>
      </c>
      <c r="G28" s="1459">
        <v>0</v>
      </c>
      <c r="H28" s="1460">
        <v>0</v>
      </c>
      <c r="I28" s="1768">
        <v>0</v>
      </c>
      <c r="J28" s="1459">
        <v>0</v>
      </c>
      <c r="K28" s="1786">
        <v>0</v>
      </c>
      <c r="L28" s="24"/>
    </row>
    <row r="29" spans="1:12">
      <c r="A29" s="672" t="s">
        <v>94</v>
      </c>
      <c r="B29" s="173"/>
      <c r="C29" s="1787">
        <v>0</v>
      </c>
      <c r="D29" s="1459">
        <v>2</v>
      </c>
      <c r="E29" s="1460">
        <v>0</v>
      </c>
      <c r="F29" s="1787">
        <v>0</v>
      </c>
      <c r="G29" s="1459">
        <v>0</v>
      </c>
      <c r="H29" s="1460">
        <v>0</v>
      </c>
      <c r="I29" s="1787">
        <v>0</v>
      </c>
      <c r="J29" s="1459">
        <v>0</v>
      </c>
      <c r="K29" s="1460">
        <v>0</v>
      </c>
      <c r="L29" s="24"/>
    </row>
    <row r="30" spans="1:12">
      <c r="A30" s="439" t="s">
        <v>1294</v>
      </c>
      <c r="B30" s="173"/>
      <c r="C30" s="1787">
        <v>0</v>
      </c>
      <c r="D30" s="1459">
        <v>3</v>
      </c>
      <c r="E30" s="1460">
        <v>0</v>
      </c>
      <c r="F30" s="1787">
        <v>0</v>
      </c>
      <c r="G30" s="1459">
        <v>0</v>
      </c>
      <c r="H30" s="1460">
        <v>0</v>
      </c>
      <c r="I30" s="1787">
        <v>0</v>
      </c>
      <c r="J30" s="1459">
        <v>0</v>
      </c>
      <c r="K30" s="1460">
        <v>0</v>
      </c>
      <c r="L30" s="24"/>
    </row>
    <row r="31" spans="1:12">
      <c r="A31" s="439" t="s">
        <v>1295</v>
      </c>
      <c r="B31" s="173"/>
      <c r="C31" s="1787">
        <v>0</v>
      </c>
      <c r="D31" s="1459">
        <v>0</v>
      </c>
      <c r="E31" s="1460">
        <v>0</v>
      </c>
      <c r="F31" s="1787">
        <v>0</v>
      </c>
      <c r="G31" s="1459">
        <v>0</v>
      </c>
      <c r="H31" s="1460">
        <v>0</v>
      </c>
      <c r="I31" s="1787">
        <v>0</v>
      </c>
      <c r="J31" s="1459">
        <v>0</v>
      </c>
      <c r="K31" s="1460">
        <v>0</v>
      </c>
      <c r="L31" s="24"/>
    </row>
    <row r="32" spans="1:12">
      <c r="A32" s="439" t="s">
        <v>1296</v>
      </c>
      <c r="B32" s="173"/>
      <c r="C32" s="1787">
        <v>0</v>
      </c>
      <c r="D32" s="1459">
        <v>0</v>
      </c>
      <c r="E32" s="1460">
        <v>0</v>
      </c>
      <c r="F32" s="1787">
        <v>0</v>
      </c>
      <c r="G32" s="1459">
        <v>0</v>
      </c>
      <c r="H32" s="1460">
        <v>0</v>
      </c>
      <c r="I32" s="1768">
        <v>0</v>
      </c>
      <c r="J32" s="1459">
        <v>0</v>
      </c>
      <c r="K32" s="1786">
        <v>0</v>
      </c>
      <c r="L32" s="24"/>
    </row>
    <row r="33" spans="1:15">
      <c r="A33" s="439" t="s">
        <v>1297</v>
      </c>
      <c r="B33" s="173"/>
      <c r="C33" s="1787">
        <v>0</v>
      </c>
      <c r="D33" s="1459">
        <v>0</v>
      </c>
      <c r="E33" s="1460">
        <v>0</v>
      </c>
      <c r="F33" s="1787">
        <v>0</v>
      </c>
      <c r="G33" s="1459">
        <v>0</v>
      </c>
      <c r="H33" s="1460">
        <v>0</v>
      </c>
      <c r="I33" s="1787">
        <v>0</v>
      </c>
      <c r="J33" s="1459">
        <v>0</v>
      </c>
      <c r="K33" s="1460">
        <v>0</v>
      </c>
      <c r="L33" s="24"/>
    </row>
    <row r="34" spans="1:15">
      <c r="A34" s="439" t="s">
        <v>1298</v>
      </c>
      <c r="B34" s="173"/>
      <c r="C34" s="1787">
        <v>0</v>
      </c>
      <c r="D34" s="1459">
        <v>22</v>
      </c>
      <c r="E34" s="1460">
        <v>0</v>
      </c>
      <c r="F34" s="1787">
        <v>0</v>
      </c>
      <c r="G34" s="1459">
        <v>0</v>
      </c>
      <c r="H34" s="1460">
        <v>0</v>
      </c>
      <c r="I34" s="1787">
        <v>0</v>
      </c>
      <c r="J34" s="1459">
        <v>0</v>
      </c>
      <c r="K34" s="1460">
        <v>0</v>
      </c>
      <c r="L34" s="24"/>
    </row>
    <row r="35" spans="1:15">
      <c r="A35" s="439" t="s">
        <v>1299</v>
      </c>
      <c r="B35" s="173"/>
      <c r="C35" s="1787">
        <v>0</v>
      </c>
      <c r="D35" s="1459">
        <v>47</v>
      </c>
      <c r="E35" s="1460">
        <v>3</v>
      </c>
      <c r="F35" s="1787">
        <v>0</v>
      </c>
      <c r="G35" s="1459">
        <v>0</v>
      </c>
      <c r="H35" s="1460">
        <v>0</v>
      </c>
      <c r="I35" s="1787">
        <v>0</v>
      </c>
      <c r="J35" s="1459">
        <v>0</v>
      </c>
      <c r="K35" s="1460">
        <v>0</v>
      </c>
      <c r="L35" s="24"/>
    </row>
    <row r="36" spans="1:15">
      <c r="A36" s="1727" t="s">
        <v>1300</v>
      </c>
      <c r="B36" s="173"/>
      <c r="C36" s="1793">
        <v>0</v>
      </c>
      <c r="D36" s="1793">
        <v>94</v>
      </c>
      <c r="E36" s="1794">
        <v>10</v>
      </c>
      <c r="F36" s="1795">
        <v>0</v>
      </c>
      <c r="G36" s="1793">
        <v>10</v>
      </c>
      <c r="H36" s="1796">
        <v>2</v>
      </c>
      <c r="I36" s="1797">
        <v>0</v>
      </c>
      <c r="J36" s="1793">
        <v>8</v>
      </c>
      <c r="K36" s="1793">
        <v>4</v>
      </c>
      <c r="L36" s="24"/>
    </row>
    <row r="37" spans="1:15">
      <c r="A37" s="1798" t="s">
        <v>1207</v>
      </c>
      <c r="B37" s="173"/>
      <c r="C37" s="1799"/>
      <c r="D37" s="1800"/>
      <c r="E37" s="1801"/>
      <c r="F37" s="1802">
        <v>0</v>
      </c>
      <c r="G37" s="1803">
        <v>-0.8936170212765957</v>
      </c>
      <c r="H37" s="1804">
        <v>-0.8</v>
      </c>
      <c r="I37" s="1805">
        <v>0</v>
      </c>
      <c r="J37" s="1803">
        <v>-0.19999999999999996</v>
      </c>
      <c r="K37" s="1806">
        <v>1</v>
      </c>
      <c r="L37" s="24"/>
      <c r="O37" s="24"/>
    </row>
    <row r="38" spans="1:15" ht="4.5" customHeight="1">
      <c r="A38" s="1798"/>
      <c r="B38" s="173"/>
      <c r="C38" s="1799"/>
      <c r="D38" s="1803"/>
      <c r="E38" s="1806"/>
      <c r="F38" s="1802"/>
      <c r="G38" s="1803"/>
      <c r="H38" s="1804"/>
      <c r="I38" s="1805"/>
      <c r="J38" s="1803"/>
      <c r="K38" s="1806"/>
      <c r="L38" s="24"/>
    </row>
    <row r="39" spans="1:15">
      <c r="A39" s="1482" t="s">
        <v>1301</v>
      </c>
      <c r="B39" s="173">
        <v>6</v>
      </c>
      <c r="C39" s="1807">
        <v>0</v>
      </c>
      <c r="D39" s="1808">
        <v>0</v>
      </c>
      <c r="E39" s="1809">
        <v>0</v>
      </c>
      <c r="F39" s="1807">
        <v>0</v>
      </c>
      <c r="G39" s="1808">
        <v>0</v>
      </c>
      <c r="H39" s="1809">
        <v>0</v>
      </c>
      <c r="I39" s="1807">
        <v>0</v>
      </c>
      <c r="J39" s="1808">
        <v>0</v>
      </c>
      <c r="K39" s="1809">
        <v>0</v>
      </c>
      <c r="L39" s="24"/>
    </row>
    <row r="40" spans="1:15">
      <c r="A40" s="433" t="s">
        <v>1302</v>
      </c>
      <c r="B40" s="173">
        <v>8</v>
      </c>
      <c r="C40" s="1810">
        <v>0</v>
      </c>
      <c r="D40" s="1811">
        <v>0</v>
      </c>
      <c r="E40" s="1812">
        <v>0</v>
      </c>
      <c r="F40" s="1810">
        <v>0</v>
      </c>
      <c r="G40" s="1811">
        <v>0</v>
      </c>
      <c r="H40" s="1812">
        <v>0</v>
      </c>
      <c r="I40" s="1810">
        <v>0</v>
      </c>
      <c r="J40" s="1811">
        <v>0</v>
      </c>
      <c r="K40" s="1812">
        <v>0</v>
      </c>
      <c r="L40" s="24"/>
    </row>
    <row r="41" spans="1:15">
      <c r="A41" s="1813" t="s">
        <v>1303</v>
      </c>
      <c r="B41" s="698">
        <v>8</v>
      </c>
      <c r="C41" s="1814">
        <v>0</v>
      </c>
      <c r="D41" s="1815">
        <v>0</v>
      </c>
      <c r="E41" s="1816">
        <v>0</v>
      </c>
      <c r="F41" s="1814">
        <v>0</v>
      </c>
      <c r="G41" s="1815">
        <v>0</v>
      </c>
      <c r="H41" s="1816">
        <v>0</v>
      </c>
      <c r="I41" s="1814">
        <v>0</v>
      </c>
      <c r="J41" s="1815">
        <v>0</v>
      </c>
      <c r="K41" s="1816">
        <v>0</v>
      </c>
      <c r="L41" s="24"/>
    </row>
    <row r="42" spans="1:15" hidden="1">
      <c r="A42" s="1489"/>
      <c r="B42" s="242"/>
      <c r="C42" s="140"/>
      <c r="D42" s="140"/>
      <c r="E42" s="140"/>
      <c r="F42" s="140"/>
      <c r="G42" s="140"/>
      <c r="H42" s="140"/>
      <c r="I42" s="140"/>
      <c r="J42" s="140"/>
      <c r="K42" s="140"/>
      <c r="L42" s="24"/>
    </row>
    <row r="43" spans="1:15" hidden="1">
      <c r="A43" s="476" t="s">
        <v>98</v>
      </c>
      <c r="B43" s="421"/>
      <c r="C43" s="1587"/>
      <c r="D43" s="1587"/>
      <c r="E43" s="1587"/>
      <c r="F43" s="1587"/>
      <c r="G43" s="1587"/>
      <c r="H43" s="1587"/>
      <c r="I43" s="1587"/>
      <c r="J43" s="1587"/>
      <c r="K43" s="1587"/>
      <c r="L43" s="24"/>
    </row>
    <row r="44" spans="1:15" hidden="1">
      <c r="A44" s="1817" t="s">
        <v>1304</v>
      </c>
      <c r="B44" s="421"/>
      <c r="C44" s="1587"/>
      <c r="D44" s="1587"/>
      <c r="E44" s="1587"/>
      <c r="F44" s="1587"/>
      <c r="G44" s="1587"/>
      <c r="H44" s="1587"/>
      <c r="I44" s="1587"/>
      <c r="J44" s="1587"/>
      <c r="K44" s="1587"/>
      <c r="L44" s="24"/>
    </row>
    <row r="45" spans="1:15" hidden="1">
      <c r="A45" s="1747" t="s">
        <v>1305</v>
      </c>
      <c r="B45" s="334"/>
      <c r="C45" s="325"/>
      <c r="D45" s="325"/>
      <c r="E45" s="325"/>
      <c r="F45" s="325"/>
      <c r="G45" s="325"/>
      <c r="H45" s="325"/>
      <c r="I45" s="325"/>
      <c r="J45" s="325"/>
      <c r="K45" s="325"/>
    </row>
    <row r="46" spans="1:15" hidden="1">
      <c r="A46" s="1747" t="s">
        <v>1306</v>
      </c>
      <c r="B46" s="334"/>
      <c r="C46" s="325"/>
      <c r="D46" s="325"/>
      <c r="E46" s="325"/>
      <c r="F46" s="325"/>
      <c r="G46" s="325"/>
      <c r="H46" s="325"/>
      <c r="I46" s="325"/>
      <c r="J46" s="325"/>
      <c r="K46" s="325"/>
    </row>
    <row r="47" spans="1:15" hidden="1">
      <c r="A47" s="1747" t="s">
        <v>1307</v>
      </c>
      <c r="B47" s="334"/>
      <c r="C47" s="325"/>
      <c r="D47" s="325"/>
      <c r="E47" s="325"/>
      <c r="F47" s="325"/>
      <c r="G47" s="325"/>
      <c r="H47" s="325"/>
      <c r="I47" s="325"/>
      <c r="J47" s="325"/>
      <c r="K47" s="325"/>
    </row>
    <row r="48" spans="1:15" hidden="1">
      <c r="A48" s="1747" t="s">
        <v>1308</v>
      </c>
      <c r="B48" s="334"/>
      <c r="C48" s="325"/>
      <c r="D48" s="325"/>
      <c r="E48" s="325"/>
      <c r="F48" s="325"/>
      <c r="G48" s="325"/>
      <c r="H48" s="325"/>
      <c r="I48" s="325"/>
      <c r="J48" s="325"/>
      <c r="K48" s="325"/>
    </row>
    <row r="49" spans="1:11" hidden="1">
      <c r="A49" s="1747" t="s">
        <v>1309</v>
      </c>
      <c r="B49" s="334"/>
      <c r="C49" s="325"/>
      <c r="D49" s="325"/>
      <c r="E49" s="325"/>
      <c r="F49" s="325"/>
      <c r="G49" s="325"/>
      <c r="H49" s="325"/>
      <c r="I49" s="325"/>
      <c r="J49" s="325"/>
      <c r="K49" s="325"/>
    </row>
    <row r="50" spans="1:11" hidden="1">
      <c r="A50" s="1747" t="s">
        <v>1310</v>
      </c>
      <c r="B50" s="334"/>
      <c r="C50" s="325"/>
      <c r="D50" s="325"/>
      <c r="E50" s="325"/>
      <c r="F50" s="325"/>
      <c r="G50" s="325"/>
      <c r="H50" s="325"/>
      <c r="I50" s="325"/>
      <c r="J50" s="325"/>
      <c r="K50" s="325"/>
    </row>
    <row r="51" spans="1:11" hidden="1">
      <c r="A51" s="1747" t="s">
        <v>1311</v>
      </c>
      <c r="B51" s="334"/>
      <c r="C51" s="325"/>
      <c r="D51" s="325"/>
      <c r="E51" s="325"/>
      <c r="F51" s="325"/>
      <c r="G51" s="325"/>
      <c r="H51" s="325"/>
      <c r="I51" s="325"/>
      <c r="J51" s="325"/>
      <c r="K51" s="325"/>
    </row>
    <row r="52" spans="1:11" hidden="1"/>
    <row r="53" spans="1:11" hidden="1"/>
    <row r="54" spans="1:11" hidden="1"/>
    <row r="55" spans="1:11" hidden="1"/>
    <row r="56" spans="1:11" hidden="1"/>
  </sheetData>
  <mergeCells count="3">
    <mergeCell ref="C2:E2"/>
    <mergeCell ref="F2:H2"/>
    <mergeCell ref="I2:K2"/>
  </mergeCell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Q78"/>
  <sheetViews>
    <sheetView topLeftCell="A35" workbookViewId="0">
      <selection activeCell="E82" sqref="E82"/>
    </sheetView>
  </sheetViews>
  <sheetFormatPr defaultRowHeight="12.75"/>
  <cols>
    <col min="1" max="1" width="29.42578125" style="2" customWidth="1"/>
    <col min="2" max="2" width="0" style="2" hidden="1" customWidth="1"/>
    <col min="3" max="16384" width="9.140625" style="2"/>
  </cols>
  <sheetData>
    <row r="1" spans="1:17" ht="13.5">
      <c r="A1" s="166" t="s">
        <v>1312</v>
      </c>
      <c r="B1" s="166"/>
      <c r="C1" s="166"/>
      <c r="D1" s="166"/>
      <c r="E1" s="166"/>
      <c r="F1" s="166"/>
      <c r="G1" s="166"/>
      <c r="H1" s="166"/>
      <c r="I1" s="166"/>
      <c r="J1" s="166"/>
      <c r="K1" s="166"/>
      <c r="L1" s="166"/>
      <c r="M1" s="166"/>
      <c r="N1" s="166"/>
      <c r="O1" s="166"/>
      <c r="P1" s="166"/>
      <c r="Q1" s="166"/>
    </row>
    <row r="2" spans="1:17">
      <c r="A2" s="1624" t="s">
        <v>1</v>
      </c>
      <c r="B2" s="1818" t="s">
        <v>72</v>
      </c>
      <c r="C2" s="2176" t="s">
        <v>13</v>
      </c>
      <c r="D2" s="2177"/>
      <c r="E2" s="2177"/>
      <c r="F2" s="2177"/>
      <c r="G2" s="2177"/>
      <c r="H2" s="2177"/>
      <c r="I2" s="2177"/>
      <c r="J2" s="2177"/>
      <c r="K2" s="2177"/>
      <c r="L2" s="2177"/>
      <c r="M2" s="2177"/>
      <c r="N2" s="2177"/>
      <c r="O2" s="2178" t="s">
        <v>1313</v>
      </c>
      <c r="P2" s="2179"/>
      <c r="Q2" s="2180"/>
    </row>
    <row r="3" spans="1:17" ht="25.5">
      <c r="A3" s="1819" t="s">
        <v>73</v>
      </c>
      <c r="B3" s="1820"/>
      <c r="C3" s="8" t="s">
        <v>1314</v>
      </c>
      <c r="D3" s="1168" t="s">
        <v>1315</v>
      </c>
      <c r="E3" s="1168" t="s">
        <v>1316</v>
      </c>
      <c r="F3" s="1168" t="s">
        <v>1317</v>
      </c>
      <c r="G3" s="1168" t="s">
        <v>1318</v>
      </c>
      <c r="H3" s="1168" t="s">
        <v>1319</v>
      </c>
      <c r="I3" s="1168" t="s">
        <v>1320</v>
      </c>
      <c r="J3" s="1168" t="s">
        <v>1321</v>
      </c>
      <c r="K3" s="1168" t="s">
        <v>1322</v>
      </c>
      <c r="L3" s="1168" t="s">
        <v>1323</v>
      </c>
      <c r="M3" s="1168" t="s">
        <v>1324</v>
      </c>
      <c r="N3" s="10" t="s">
        <v>1325</v>
      </c>
      <c r="O3" s="8" t="s">
        <v>13</v>
      </c>
      <c r="P3" s="9" t="s">
        <v>14</v>
      </c>
      <c r="Q3" s="10" t="s">
        <v>15</v>
      </c>
    </row>
    <row r="4" spans="1:17">
      <c r="A4" s="1821" t="s">
        <v>225</v>
      </c>
      <c r="B4" s="1822"/>
      <c r="C4" s="487"/>
      <c r="D4" s="485"/>
      <c r="E4" s="485"/>
      <c r="F4" s="485"/>
      <c r="G4" s="485"/>
      <c r="H4" s="485"/>
      <c r="I4" s="485"/>
      <c r="J4" s="485"/>
      <c r="K4" s="485"/>
      <c r="L4" s="485"/>
      <c r="M4" s="485"/>
      <c r="N4" s="1823"/>
      <c r="O4" s="487"/>
      <c r="P4" s="485"/>
      <c r="Q4" s="488"/>
    </row>
    <row r="5" spans="1:17">
      <c r="A5" s="433" t="s">
        <v>17</v>
      </c>
      <c r="B5" s="1824"/>
      <c r="C5" s="388">
        <v>418583.33333333331</v>
      </c>
      <c r="D5" s="388">
        <v>418583.33333333331</v>
      </c>
      <c r="E5" s="388">
        <v>418583.33333333331</v>
      </c>
      <c r="F5" s="388">
        <v>418583.33333333331</v>
      </c>
      <c r="G5" s="388">
        <v>418583.33333333331</v>
      </c>
      <c r="H5" s="388">
        <v>418583.33333333331</v>
      </c>
      <c r="I5" s="388">
        <v>418583.33333333331</v>
      </c>
      <c r="J5" s="388">
        <v>418583.33333333331</v>
      </c>
      <c r="K5" s="388">
        <v>418583.33333333331</v>
      </c>
      <c r="L5" s="388">
        <v>418583.33333333331</v>
      </c>
      <c r="M5" s="388">
        <v>418583.33333333331</v>
      </c>
      <c r="N5" s="440">
        <v>418916.05333333183</v>
      </c>
      <c r="O5" s="112">
        <v>5023332.7199999988</v>
      </c>
      <c r="P5" s="110">
        <v>5340807.3479039986</v>
      </c>
      <c r="Q5" s="111">
        <v>5742436.0604663789</v>
      </c>
    </row>
    <row r="6" spans="1:17">
      <c r="A6" s="433" t="s">
        <v>226</v>
      </c>
      <c r="B6" s="1824"/>
      <c r="C6" s="388"/>
      <c r="D6" s="195">
        <v>0</v>
      </c>
      <c r="E6" s="195">
        <v>0</v>
      </c>
      <c r="F6" s="195">
        <v>0</v>
      </c>
      <c r="G6" s="195">
        <v>0</v>
      </c>
      <c r="H6" s="195">
        <v>0</v>
      </c>
      <c r="I6" s="195">
        <v>0</v>
      </c>
      <c r="J6" s="195">
        <v>0</v>
      </c>
      <c r="K6" s="195">
        <v>0</v>
      </c>
      <c r="L6" s="195">
        <v>0</v>
      </c>
      <c r="M6" s="195">
        <v>0</v>
      </c>
      <c r="N6" s="440">
        <v>0</v>
      </c>
      <c r="O6" s="112">
        <v>0</v>
      </c>
      <c r="P6" s="19">
        <v>0</v>
      </c>
      <c r="Q6" s="583">
        <v>0</v>
      </c>
    </row>
    <row r="7" spans="1:17">
      <c r="A7" s="433" t="s">
        <v>227</v>
      </c>
      <c r="B7" s="1824"/>
      <c r="C7" s="388">
        <v>0</v>
      </c>
      <c r="D7" s="195">
        <v>0</v>
      </c>
      <c r="E7" s="195">
        <v>0</v>
      </c>
      <c r="F7" s="195">
        <v>0</v>
      </c>
      <c r="G7" s="195">
        <v>0</v>
      </c>
      <c r="H7" s="195">
        <v>0</v>
      </c>
      <c r="I7" s="195">
        <v>0</v>
      </c>
      <c r="J7" s="195">
        <v>0</v>
      </c>
      <c r="K7" s="195">
        <v>0</v>
      </c>
      <c r="L7" s="195">
        <v>0</v>
      </c>
      <c r="M7" s="195">
        <v>0</v>
      </c>
      <c r="N7" s="440">
        <v>5289862.8486000011</v>
      </c>
      <c r="O7" s="112">
        <v>5289862.8486000011</v>
      </c>
      <c r="P7" s="19">
        <v>7768715</v>
      </c>
      <c r="Q7" s="583">
        <v>9018515</v>
      </c>
    </row>
    <row r="8" spans="1:17">
      <c r="A8" s="433" t="s">
        <v>228</v>
      </c>
      <c r="B8" s="1824"/>
      <c r="C8" s="388">
        <v>0</v>
      </c>
      <c r="D8" s="195">
        <v>0</v>
      </c>
      <c r="E8" s="195">
        <v>0</v>
      </c>
      <c r="F8" s="195">
        <v>0</v>
      </c>
      <c r="G8" s="195">
        <v>0</v>
      </c>
      <c r="H8" s="195">
        <v>0</v>
      </c>
      <c r="I8" s="195">
        <v>0</v>
      </c>
      <c r="J8" s="195">
        <v>0</v>
      </c>
      <c r="K8" s="195">
        <v>0</v>
      </c>
      <c r="L8" s="195">
        <v>0</v>
      </c>
      <c r="M8" s="195">
        <v>0</v>
      </c>
      <c r="N8" s="440">
        <v>2109020.77</v>
      </c>
      <c r="O8" s="112">
        <v>2109020.77</v>
      </c>
      <c r="P8" s="19">
        <v>4126210</v>
      </c>
      <c r="Q8" s="583">
        <v>4373830</v>
      </c>
    </row>
    <row r="9" spans="1:17">
      <c r="A9" s="433" t="s">
        <v>229</v>
      </c>
      <c r="B9" s="1824"/>
      <c r="C9" s="388">
        <v>0</v>
      </c>
      <c r="D9" s="195">
        <v>0</v>
      </c>
      <c r="E9" s="195">
        <v>0</v>
      </c>
      <c r="F9" s="195">
        <v>0</v>
      </c>
      <c r="G9" s="195">
        <v>0</v>
      </c>
      <c r="H9" s="195">
        <v>0</v>
      </c>
      <c r="I9" s="195">
        <v>0</v>
      </c>
      <c r="J9" s="195">
        <v>0</v>
      </c>
      <c r="K9" s="195">
        <v>0</v>
      </c>
      <c r="L9" s="195">
        <v>0</v>
      </c>
      <c r="M9" s="195">
        <v>0</v>
      </c>
      <c r="N9" s="440">
        <v>1603002.1949999998</v>
      </c>
      <c r="O9" s="112">
        <v>1603002.1949999998</v>
      </c>
      <c r="P9" s="19">
        <v>2555100</v>
      </c>
      <c r="Q9" s="583">
        <v>2708410</v>
      </c>
    </row>
    <row r="10" spans="1:17">
      <c r="A10" s="433" t="s">
        <v>230</v>
      </c>
      <c r="B10" s="1824"/>
      <c r="C10" s="388">
        <v>0</v>
      </c>
      <c r="D10" s="195">
        <v>0</v>
      </c>
      <c r="E10" s="195">
        <v>0</v>
      </c>
      <c r="F10" s="195">
        <v>0</v>
      </c>
      <c r="G10" s="195">
        <v>0</v>
      </c>
      <c r="H10" s="195">
        <v>0</v>
      </c>
      <c r="I10" s="195">
        <v>0</v>
      </c>
      <c r="J10" s="195">
        <v>0</v>
      </c>
      <c r="K10" s="195">
        <v>0</v>
      </c>
      <c r="L10" s="195">
        <v>0</v>
      </c>
      <c r="M10" s="195">
        <v>0</v>
      </c>
      <c r="N10" s="440">
        <v>2592865.02</v>
      </c>
      <c r="O10" s="112">
        <v>2592865.02</v>
      </c>
      <c r="P10" s="19">
        <v>2469370</v>
      </c>
      <c r="Q10" s="583">
        <v>2617560</v>
      </c>
    </row>
    <row r="11" spans="1:17">
      <c r="A11" s="433" t="s">
        <v>231</v>
      </c>
      <c r="B11" s="1824"/>
      <c r="C11" s="388">
        <v>0</v>
      </c>
      <c r="D11" s="195">
        <v>0</v>
      </c>
      <c r="E11" s="195">
        <v>0</v>
      </c>
      <c r="F11" s="195">
        <v>0</v>
      </c>
      <c r="G11" s="195">
        <v>0</v>
      </c>
      <c r="H11" s="195">
        <v>0</v>
      </c>
      <c r="I11" s="195">
        <v>0</v>
      </c>
      <c r="J11" s="195">
        <v>0</v>
      </c>
      <c r="K11" s="195">
        <v>0</v>
      </c>
      <c r="L11" s="195">
        <v>0</v>
      </c>
      <c r="M11" s="195">
        <v>0</v>
      </c>
      <c r="N11" s="440">
        <v>0</v>
      </c>
      <c r="O11" s="112">
        <v>0</v>
      </c>
      <c r="P11" s="110">
        <v>0</v>
      </c>
      <c r="Q11" s="111">
        <v>0</v>
      </c>
    </row>
    <row r="12" spans="1:17">
      <c r="A12" s="433" t="s">
        <v>232</v>
      </c>
      <c r="B12" s="1824"/>
      <c r="C12" s="388">
        <v>0</v>
      </c>
      <c r="D12" s="195">
        <v>0</v>
      </c>
      <c r="E12" s="195">
        <v>0</v>
      </c>
      <c r="F12" s="195">
        <v>0</v>
      </c>
      <c r="G12" s="195">
        <v>0</v>
      </c>
      <c r="H12" s="195">
        <v>0</v>
      </c>
      <c r="I12" s="195">
        <v>0</v>
      </c>
      <c r="J12" s="195">
        <v>0</v>
      </c>
      <c r="K12" s="195">
        <v>0</v>
      </c>
      <c r="L12" s="195">
        <v>0</v>
      </c>
      <c r="M12" s="195">
        <v>0</v>
      </c>
      <c r="N12" s="440">
        <v>498910</v>
      </c>
      <c r="O12" s="112">
        <v>498910</v>
      </c>
      <c r="P12" s="110">
        <v>542180</v>
      </c>
      <c r="Q12" s="111">
        <v>543390</v>
      </c>
    </row>
    <row r="13" spans="1:17">
      <c r="A13" s="433" t="s">
        <v>233</v>
      </c>
      <c r="B13" s="1824"/>
      <c r="C13" s="388">
        <v>20833.333333333332</v>
      </c>
      <c r="D13" s="388">
        <v>20833.333333333332</v>
      </c>
      <c r="E13" s="388">
        <v>20833.333333333332</v>
      </c>
      <c r="F13" s="388">
        <v>20833.333333333332</v>
      </c>
      <c r="G13" s="388">
        <v>20833.333333333332</v>
      </c>
      <c r="H13" s="388">
        <v>20833.333333333332</v>
      </c>
      <c r="I13" s="388">
        <v>20833.333333333332</v>
      </c>
      <c r="J13" s="388">
        <v>20833.333333333332</v>
      </c>
      <c r="K13" s="388">
        <v>20833.333333333332</v>
      </c>
      <c r="L13" s="388">
        <v>20833.333333333332</v>
      </c>
      <c r="M13" s="388">
        <v>20833.333333333332</v>
      </c>
      <c r="N13" s="440">
        <v>20833.333333333314</v>
      </c>
      <c r="O13" s="112">
        <v>250000</v>
      </c>
      <c r="P13" s="110">
        <v>270000</v>
      </c>
      <c r="Q13" s="111">
        <v>280000</v>
      </c>
    </row>
    <row r="14" spans="1:17">
      <c r="A14" s="433" t="s">
        <v>234</v>
      </c>
      <c r="B14" s="1824"/>
      <c r="C14" s="388">
        <v>150000</v>
      </c>
      <c r="D14" s="388">
        <v>150000</v>
      </c>
      <c r="E14" s="388">
        <v>150000</v>
      </c>
      <c r="F14" s="388">
        <v>150000</v>
      </c>
      <c r="G14" s="388">
        <v>150000</v>
      </c>
      <c r="H14" s="388">
        <v>150000</v>
      </c>
      <c r="I14" s="388">
        <v>150000</v>
      </c>
      <c r="J14" s="388">
        <v>150000</v>
      </c>
      <c r="K14" s="388">
        <v>150000</v>
      </c>
      <c r="L14" s="388">
        <v>150000</v>
      </c>
      <c r="M14" s="388">
        <v>150000</v>
      </c>
      <c r="N14" s="440">
        <v>150000</v>
      </c>
      <c r="O14" s="112">
        <v>1800000</v>
      </c>
      <c r="P14" s="110">
        <v>1800000</v>
      </c>
      <c r="Q14" s="111">
        <v>1800000</v>
      </c>
    </row>
    <row r="15" spans="1:17">
      <c r="A15" s="433" t="s">
        <v>235</v>
      </c>
      <c r="B15" s="1824"/>
      <c r="C15" s="388">
        <v>0</v>
      </c>
      <c r="D15" s="195">
        <v>0</v>
      </c>
      <c r="E15" s="195">
        <v>0</v>
      </c>
      <c r="F15" s="195">
        <v>0</v>
      </c>
      <c r="G15" s="195">
        <v>0</v>
      </c>
      <c r="H15" s="195">
        <v>0</v>
      </c>
      <c r="I15" s="195">
        <v>0</v>
      </c>
      <c r="J15" s="195">
        <v>0</v>
      </c>
      <c r="K15" s="195">
        <v>0</v>
      </c>
      <c r="L15" s="195">
        <v>0</v>
      </c>
      <c r="M15" s="195">
        <v>0</v>
      </c>
      <c r="N15" s="440">
        <v>0</v>
      </c>
      <c r="O15" s="112">
        <v>0</v>
      </c>
      <c r="P15" s="110">
        <v>0</v>
      </c>
      <c r="Q15" s="111">
        <v>0</v>
      </c>
    </row>
    <row r="16" spans="1:17">
      <c r="A16" s="433" t="s">
        <v>236</v>
      </c>
      <c r="B16" s="1824"/>
      <c r="C16" s="388">
        <v>0</v>
      </c>
      <c r="D16" s="195">
        <v>0</v>
      </c>
      <c r="E16" s="195">
        <v>0</v>
      </c>
      <c r="F16" s="195">
        <v>0</v>
      </c>
      <c r="G16" s="195">
        <v>0</v>
      </c>
      <c r="H16" s="195">
        <v>0</v>
      </c>
      <c r="I16" s="195">
        <v>0</v>
      </c>
      <c r="J16" s="195">
        <v>0</v>
      </c>
      <c r="K16" s="195">
        <v>0</v>
      </c>
      <c r="L16" s="195">
        <v>0</v>
      </c>
      <c r="M16" s="195">
        <v>0</v>
      </c>
      <c r="N16" s="440">
        <v>16108000</v>
      </c>
      <c r="O16" s="112">
        <v>16108000</v>
      </c>
      <c r="P16" s="110">
        <v>10388530</v>
      </c>
      <c r="Q16" s="111">
        <v>10388540</v>
      </c>
    </row>
    <row r="17" spans="1:17">
      <c r="A17" s="433" t="s">
        <v>237</v>
      </c>
      <c r="B17" s="1824"/>
      <c r="C17" s="388">
        <v>0</v>
      </c>
      <c r="D17" s="195">
        <v>0</v>
      </c>
      <c r="E17" s="195">
        <v>0</v>
      </c>
      <c r="F17" s="195">
        <v>0</v>
      </c>
      <c r="G17" s="195">
        <v>0</v>
      </c>
      <c r="H17" s="195">
        <v>0</v>
      </c>
      <c r="I17" s="195">
        <v>0</v>
      </c>
      <c r="J17" s="195">
        <v>0</v>
      </c>
      <c r="K17" s="195">
        <v>0</v>
      </c>
      <c r="L17" s="195">
        <v>0</v>
      </c>
      <c r="M17" s="195">
        <v>0</v>
      </c>
      <c r="N17" s="440">
        <v>419800</v>
      </c>
      <c r="O17" s="112">
        <v>419800</v>
      </c>
      <c r="P17" s="110">
        <v>442800</v>
      </c>
      <c r="Q17" s="111">
        <v>443100</v>
      </c>
    </row>
    <row r="18" spans="1:17">
      <c r="A18" s="433" t="s">
        <v>238</v>
      </c>
      <c r="B18" s="1824"/>
      <c r="C18" s="388">
        <v>0</v>
      </c>
      <c r="D18" s="195">
        <v>0</v>
      </c>
      <c r="E18" s="195">
        <v>0</v>
      </c>
      <c r="F18" s="195">
        <v>0</v>
      </c>
      <c r="G18" s="195">
        <v>0</v>
      </c>
      <c r="H18" s="195">
        <v>0</v>
      </c>
      <c r="I18" s="195">
        <v>0</v>
      </c>
      <c r="J18" s="195">
        <v>0</v>
      </c>
      <c r="K18" s="195">
        <v>0</v>
      </c>
      <c r="L18" s="195">
        <v>0</v>
      </c>
      <c r="M18" s="195">
        <v>0</v>
      </c>
      <c r="N18" s="440">
        <v>20000</v>
      </c>
      <c r="O18" s="112">
        <v>20000</v>
      </c>
      <c r="P18" s="110">
        <v>20000</v>
      </c>
      <c r="Q18" s="111">
        <v>20000</v>
      </c>
    </row>
    <row r="19" spans="1:17">
      <c r="A19" s="433" t="s">
        <v>20</v>
      </c>
      <c r="B19" s="1824"/>
      <c r="C19" s="388">
        <v>0</v>
      </c>
      <c r="D19" s="195">
        <v>0</v>
      </c>
      <c r="E19" s="195">
        <v>0</v>
      </c>
      <c r="F19" s="195">
        <v>0</v>
      </c>
      <c r="G19" s="195">
        <v>0</v>
      </c>
      <c r="H19" s="195">
        <v>0</v>
      </c>
      <c r="I19" s="195">
        <v>0</v>
      </c>
      <c r="J19" s="195">
        <v>0</v>
      </c>
      <c r="K19" s="195">
        <v>0</v>
      </c>
      <c r="L19" s="195">
        <v>0</v>
      </c>
      <c r="M19" s="195">
        <v>0</v>
      </c>
      <c r="N19" s="440">
        <v>18061000</v>
      </c>
      <c r="O19" s="112">
        <v>18061000</v>
      </c>
      <c r="P19" s="110">
        <v>20334000</v>
      </c>
      <c r="Q19" s="111">
        <v>37542000</v>
      </c>
    </row>
    <row r="20" spans="1:17">
      <c r="A20" s="433" t="s">
        <v>239</v>
      </c>
      <c r="B20" s="1824"/>
      <c r="C20" s="388">
        <v>0</v>
      </c>
      <c r="D20" s="195">
        <v>0</v>
      </c>
      <c r="E20" s="195">
        <v>0</v>
      </c>
      <c r="F20" s="195">
        <v>0</v>
      </c>
      <c r="G20" s="195">
        <v>0</v>
      </c>
      <c r="H20" s="195">
        <v>0</v>
      </c>
      <c r="I20" s="195">
        <v>0</v>
      </c>
      <c r="J20" s="195">
        <v>0</v>
      </c>
      <c r="K20" s="195">
        <v>0</v>
      </c>
      <c r="L20" s="195">
        <v>0</v>
      </c>
      <c r="M20" s="195">
        <v>0</v>
      </c>
      <c r="N20" s="440">
        <v>516250</v>
      </c>
      <c r="O20" s="112">
        <v>516250</v>
      </c>
      <c r="P20" s="110">
        <v>311970</v>
      </c>
      <c r="Q20" s="111">
        <v>314390</v>
      </c>
    </row>
    <row r="21" spans="1:17">
      <c r="A21" s="433" t="s">
        <v>240</v>
      </c>
      <c r="B21" s="1824"/>
      <c r="C21" s="388">
        <v>0</v>
      </c>
      <c r="D21" s="195">
        <v>0</v>
      </c>
      <c r="E21" s="195">
        <v>0</v>
      </c>
      <c r="F21" s="195">
        <v>0</v>
      </c>
      <c r="G21" s="195">
        <v>0</v>
      </c>
      <c r="H21" s="195">
        <v>0</v>
      </c>
      <c r="I21" s="195">
        <v>0</v>
      </c>
      <c r="J21" s="195">
        <v>0</v>
      </c>
      <c r="K21" s="195">
        <v>0</v>
      </c>
      <c r="L21" s="195">
        <v>0</v>
      </c>
      <c r="M21" s="195">
        <v>0</v>
      </c>
      <c r="N21" s="440">
        <v>56100</v>
      </c>
      <c r="O21" s="112">
        <v>56100</v>
      </c>
      <c r="P21" s="110">
        <v>56200</v>
      </c>
      <c r="Q21" s="111">
        <v>56300</v>
      </c>
    </row>
    <row r="22" spans="1:17">
      <c r="A22" s="456" t="s">
        <v>22</v>
      </c>
      <c r="B22" s="1825"/>
      <c r="C22" s="405">
        <v>589416.66666666663</v>
      </c>
      <c r="D22" s="403">
        <v>589416.66666666663</v>
      </c>
      <c r="E22" s="403">
        <v>589416.66666666663</v>
      </c>
      <c r="F22" s="403">
        <v>589416.66666666663</v>
      </c>
      <c r="G22" s="403">
        <v>589416.66666666663</v>
      </c>
      <c r="H22" s="403">
        <v>589416.66666666663</v>
      </c>
      <c r="I22" s="403">
        <v>589416.66666666663</v>
      </c>
      <c r="J22" s="403">
        <v>589416.66666666663</v>
      </c>
      <c r="K22" s="403">
        <v>589416.66666666663</v>
      </c>
      <c r="L22" s="403">
        <v>589416.66666666663</v>
      </c>
      <c r="M22" s="403">
        <v>589416.66666666663</v>
      </c>
      <c r="N22" s="1826">
        <v>47864560.22026667</v>
      </c>
      <c r="O22" s="405">
        <v>54348143.553599998</v>
      </c>
      <c r="P22" s="403">
        <v>56425882.347903997</v>
      </c>
      <c r="Q22" s="404">
        <v>75848471.060466379</v>
      </c>
    </row>
    <row r="23" spans="1:17" ht="5.25" customHeight="1">
      <c r="A23" s="453"/>
      <c r="B23" s="1824"/>
      <c r="C23" s="112"/>
      <c r="D23" s="110"/>
      <c r="E23" s="110"/>
      <c r="F23" s="110"/>
      <c r="G23" s="110"/>
      <c r="H23" s="110"/>
      <c r="I23" s="110"/>
      <c r="J23" s="110"/>
      <c r="K23" s="110"/>
      <c r="L23" s="110"/>
      <c r="M23" s="110"/>
      <c r="N23" s="440"/>
      <c r="O23" s="112"/>
      <c r="P23" s="110"/>
      <c r="Q23" s="111"/>
    </row>
    <row r="24" spans="1:17">
      <c r="A24" s="172" t="s">
        <v>241</v>
      </c>
      <c r="B24" s="1827"/>
      <c r="C24" s="112"/>
      <c r="D24" s="110"/>
      <c r="E24" s="110"/>
      <c r="F24" s="110"/>
      <c r="G24" s="110"/>
      <c r="H24" s="110"/>
      <c r="I24" s="110"/>
      <c r="J24" s="110"/>
      <c r="K24" s="110"/>
      <c r="L24" s="110"/>
      <c r="M24" s="110"/>
      <c r="N24" s="440"/>
      <c r="O24" s="112"/>
      <c r="P24" s="110"/>
      <c r="Q24" s="111"/>
    </row>
    <row r="25" spans="1:17">
      <c r="A25" s="433" t="s">
        <v>242</v>
      </c>
      <c r="B25" s="1824"/>
      <c r="C25" s="388">
        <v>0</v>
      </c>
      <c r="D25" s="195">
        <v>0</v>
      </c>
      <c r="E25" s="195">
        <v>0</v>
      </c>
      <c r="F25" s="195">
        <v>0</v>
      </c>
      <c r="G25" s="195">
        <v>0</v>
      </c>
      <c r="H25" s="195">
        <v>0</v>
      </c>
      <c r="I25" s="195">
        <v>0</v>
      </c>
      <c r="J25" s="195">
        <v>0</v>
      </c>
      <c r="K25" s="195">
        <v>0</v>
      </c>
      <c r="L25" s="195">
        <v>0</v>
      </c>
      <c r="M25" s="195">
        <v>0</v>
      </c>
      <c r="N25" s="440">
        <v>23278845.536823008</v>
      </c>
      <c r="O25" s="112">
        <v>23278845.536823008</v>
      </c>
      <c r="P25" s="110">
        <v>20453450</v>
      </c>
      <c r="Q25" s="111">
        <v>21658085</v>
      </c>
    </row>
    <row r="26" spans="1:17">
      <c r="A26" s="433" t="s">
        <v>24</v>
      </c>
      <c r="B26" s="1824"/>
      <c r="C26" s="388">
        <v>0</v>
      </c>
      <c r="D26" s="195">
        <v>0</v>
      </c>
      <c r="E26" s="195">
        <v>0</v>
      </c>
      <c r="F26" s="195">
        <v>0</v>
      </c>
      <c r="G26" s="195">
        <v>0</v>
      </c>
      <c r="H26" s="195">
        <v>0</v>
      </c>
      <c r="I26" s="195">
        <v>0</v>
      </c>
      <c r="J26" s="195">
        <v>0</v>
      </c>
      <c r="K26" s="195">
        <v>0</v>
      </c>
      <c r="L26" s="195">
        <v>0</v>
      </c>
      <c r="M26" s="195">
        <v>0</v>
      </c>
      <c r="N26" s="440">
        <v>1850000</v>
      </c>
      <c r="O26" s="112">
        <v>1850000</v>
      </c>
      <c r="P26" s="110">
        <v>1890000</v>
      </c>
      <c r="Q26" s="111">
        <v>2000000</v>
      </c>
    </row>
    <row r="27" spans="1:17">
      <c r="A27" s="433" t="s">
        <v>243</v>
      </c>
      <c r="B27" s="1824"/>
      <c r="C27" s="388">
        <v>0</v>
      </c>
      <c r="D27" s="195">
        <v>0</v>
      </c>
      <c r="E27" s="195">
        <v>0</v>
      </c>
      <c r="F27" s="195">
        <v>0</v>
      </c>
      <c r="G27" s="195">
        <v>0</v>
      </c>
      <c r="H27" s="195">
        <v>0</v>
      </c>
      <c r="I27" s="195">
        <v>0</v>
      </c>
      <c r="J27" s="195">
        <v>0</v>
      </c>
      <c r="K27" s="195">
        <v>0</v>
      </c>
      <c r="L27" s="195">
        <v>0</v>
      </c>
      <c r="M27" s="195">
        <v>0</v>
      </c>
      <c r="N27" s="440">
        <v>8899166.4600000437</v>
      </c>
      <c r="O27" s="112">
        <v>8899166.4600000437</v>
      </c>
      <c r="P27" s="110">
        <v>560000</v>
      </c>
      <c r="Q27" s="111">
        <v>560000</v>
      </c>
    </row>
    <row r="28" spans="1:17">
      <c r="A28" s="433" t="s">
        <v>25</v>
      </c>
      <c r="B28" s="1824"/>
      <c r="C28" s="388">
        <v>0</v>
      </c>
      <c r="D28" s="195">
        <v>0</v>
      </c>
      <c r="E28" s="195">
        <v>0</v>
      </c>
      <c r="F28" s="195">
        <v>0</v>
      </c>
      <c r="G28" s="195">
        <v>0</v>
      </c>
      <c r="H28" s="195">
        <v>0</v>
      </c>
      <c r="I28" s="195">
        <v>0</v>
      </c>
      <c r="J28" s="195">
        <v>0</v>
      </c>
      <c r="K28" s="195">
        <v>0</v>
      </c>
      <c r="L28" s="195">
        <v>0</v>
      </c>
      <c r="M28" s="195">
        <v>0</v>
      </c>
      <c r="N28" s="440">
        <v>5357533.0649144258</v>
      </c>
      <c r="O28" s="112">
        <v>5357533.0649144258</v>
      </c>
      <c r="P28" s="110">
        <v>222400</v>
      </c>
      <c r="Q28" s="111">
        <v>208400</v>
      </c>
    </row>
    <row r="29" spans="1:17">
      <c r="A29" s="433" t="s">
        <v>26</v>
      </c>
      <c r="B29" s="1824"/>
      <c r="C29" s="388">
        <v>0</v>
      </c>
      <c r="D29" s="195">
        <v>0</v>
      </c>
      <c r="E29" s="195">
        <v>0</v>
      </c>
      <c r="F29" s="195">
        <v>0</v>
      </c>
      <c r="G29" s="195">
        <v>0</v>
      </c>
      <c r="H29" s="195">
        <v>0</v>
      </c>
      <c r="I29" s="195">
        <v>0</v>
      </c>
      <c r="J29" s="195">
        <v>0</v>
      </c>
      <c r="K29" s="195">
        <v>0</v>
      </c>
      <c r="L29" s="195">
        <v>0</v>
      </c>
      <c r="M29" s="195">
        <v>0</v>
      </c>
      <c r="N29" s="440">
        <v>453000</v>
      </c>
      <c r="O29" s="112">
        <v>453000</v>
      </c>
      <c r="P29" s="110">
        <v>585000</v>
      </c>
      <c r="Q29" s="111">
        <v>590000</v>
      </c>
    </row>
    <row r="30" spans="1:17">
      <c r="A30" s="433" t="s">
        <v>244</v>
      </c>
      <c r="B30" s="1824"/>
      <c r="C30" s="388">
        <v>0</v>
      </c>
      <c r="D30" s="195">
        <v>0</v>
      </c>
      <c r="E30" s="195">
        <v>0</v>
      </c>
      <c r="F30" s="195">
        <v>0</v>
      </c>
      <c r="G30" s="195">
        <v>0</v>
      </c>
      <c r="H30" s="195">
        <v>0</v>
      </c>
      <c r="I30" s="195">
        <v>0</v>
      </c>
      <c r="J30" s="195">
        <v>0</v>
      </c>
      <c r="K30" s="195">
        <v>0</v>
      </c>
      <c r="L30" s="195">
        <v>0</v>
      </c>
      <c r="M30" s="195">
        <v>0</v>
      </c>
      <c r="N30" s="440">
        <v>8450000</v>
      </c>
      <c r="O30" s="112">
        <v>8450000</v>
      </c>
      <c r="P30" s="110">
        <v>9317470</v>
      </c>
      <c r="Q30" s="111">
        <v>11479760</v>
      </c>
    </row>
    <row r="31" spans="1:17">
      <c r="A31" s="433" t="s">
        <v>245</v>
      </c>
      <c r="B31" s="1824"/>
      <c r="C31" s="388">
        <v>0</v>
      </c>
      <c r="D31" s="195">
        <v>0</v>
      </c>
      <c r="E31" s="195">
        <v>0</v>
      </c>
      <c r="F31" s="195">
        <v>0</v>
      </c>
      <c r="G31" s="195">
        <v>0</v>
      </c>
      <c r="H31" s="195">
        <v>0</v>
      </c>
      <c r="I31" s="195">
        <v>0</v>
      </c>
      <c r="J31" s="195">
        <v>0</v>
      </c>
      <c r="K31" s="195">
        <v>0</v>
      </c>
      <c r="L31" s="195">
        <v>0</v>
      </c>
      <c r="M31" s="195">
        <v>0</v>
      </c>
      <c r="N31" s="440">
        <v>0</v>
      </c>
      <c r="O31" s="112">
        <v>0</v>
      </c>
      <c r="P31" s="110">
        <v>0</v>
      </c>
      <c r="Q31" s="111">
        <v>0</v>
      </c>
    </row>
    <row r="32" spans="1:17">
      <c r="A32" s="433" t="s">
        <v>246</v>
      </c>
      <c r="B32" s="1824"/>
      <c r="C32" s="388">
        <v>0</v>
      </c>
      <c r="D32" s="195">
        <v>0</v>
      </c>
      <c r="E32" s="195">
        <v>0</v>
      </c>
      <c r="F32" s="195">
        <v>0</v>
      </c>
      <c r="G32" s="195">
        <v>0</v>
      </c>
      <c r="H32" s="195">
        <v>0</v>
      </c>
      <c r="I32" s="195">
        <v>0</v>
      </c>
      <c r="J32" s="195">
        <v>0</v>
      </c>
      <c r="K32" s="195">
        <v>0</v>
      </c>
      <c r="L32" s="195">
        <v>0</v>
      </c>
      <c r="M32" s="195">
        <v>0</v>
      </c>
      <c r="N32" s="440">
        <v>0</v>
      </c>
      <c r="O32" s="112">
        <v>0</v>
      </c>
      <c r="P32" s="110">
        <v>0</v>
      </c>
      <c r="Q32" s="111">
        <v>0</v>
      </c>
    </row>
    <row r="33" spans="1:17">
      <c r="A33" s="433" t="s">
        <v>28</v>
      </c>
      <c r="B33" s="1824"/>
      <c r="C33" s="388">
        <v>0</v>
      </c>
      <c r="D33" s="195">
        <v>0</v>
      </c>
      <c r="E33" s="195">
        <v>0</v>
      </c>
      <c r="F33" s="195">
        <v>0</v>
      </c>
      <c r="G33" s="195">
        <v>0</v>
      </c>
      <c r="H33" s="195">
        <v>0</v>
      </c>
      <c r="I33" s="195">
        <v>0</v>
      </c>
      <c r="J33" s="195">
        <v>0</v>
      </c>
      <c r="K33" s="195">
        <v>0</v>
      </c>
      <c r="L33" s="195">
        <v>0</v>
      </c>
      <c r="M33" s="195">
        <v>0</v>
      </c>
      <c r="N33" s="440">
        <v>3483078.63</v>
      </c>
      <c r="O33" s="112">
        <v>3483078.63</v>
      </c>
      <c r="P33" s="110">
        <v>4036170</v>
      </c>
      <c r="Q33" s="111">
        <v>4330905</v>
      </c>
    </row>
    <row r="34" spans="1:17">
      <c r="A34" s="433" t="s">
        <v>1326</v>
      </c>
      <c r="B34" s="1824"/>
      <c r="C34" s="388">
        <v>0</v>
      </c>
      <c r="D34" s="195">
        <v>0</v>
      </c>
      <c r="E34" s="195">
        <v>0</v>
      </c>
      <c r="F34" s="195">
        <v>0</v>
      </c>
      <c r="G34" s="195">
        <v>0</v>
      </c>
      <c r="H34" s="195">
        <v>0</v>
      </c>
      <c r="I34" s="195">
        <v>0</v>
      </c>
      <c r="J34" s="195">
        <v>0</v>
      </c>
      <c r="K34" s="195">
        <v>0</v>
      </c>
      <c r="L34" s="195">
        <v>0</v>
      </c>
      <c r="M34" s="195">
        <v>0</v>
      </c>
      <c r="N34" s="440">
        <v>18137983.549387999</v>
      </c>
      <c r="O34" s="112">
        <v>18137983.549387999</v>
      </c>
      <c r="P34" s="110">
        <v>16468580</v>
      </c>
      <c r="Q34" s="111">
        <v>16351875</v>
      </c>
    </row>
    <row r="35" spans="1:17">
      <c r="A35" s="433" t="s">
        <v>248</v>
      </c>
      <c r="B35" s="1824"/>
      <c r="C35" s="388">
        <v>0</v>
      </c>
      <c r="D35" s="195">
        <v>0</v>
      </c>
      <c r="E35" s="195">
        <v>0</v>
      </c>
      <c r="F35" s="195">
        <v>0</v>
      </c>
      <c r="G35" s="195">
        <v>0</v>
      </c>
      <c r="H35" s="195">
        <v>0</v>
      </c>
      <c r="I35" s="195">
        <v>0</v>
      </c>
      <c r="J35" s="195">
        <v>0</v>
      </c>
      <c r="K35" s="195">
        <v>0</v>
      </c>
      <c r="L35" s="195">
        <v>0</v>
      </c>
      <c r="M35" s="195">
        <v>0</v>
      </c>
      <c r="N35" s="440">
        <v>3000</v>
      </c>
      <c r="O35" s="112">
        <v>3000</v>
      </c>
      <c r="P35" s="110">
        <v>10000</v>
      </c>
      <c r="Q35" s="111">
        <v>10000</v>
      </c>
    </row>
    <row r="36" spans="1:17">
      <c r="A36" s="456" t="s">
        <v>30</v>
      </c>
      <c r="B36" s="1825"/>
      <c r="C36" s="405">
        <v>0</v>
      </c>
      <c r="D36" s="403">
        <v>0</v>
      </c>
      <c r="E36" s="403">
        <v>0</v>
      </c>
      <c r="F36" s="403">
        <v>0</v>
      </c>
      <c r="G36" s="403">
        <v>0</v>
      </c>
      <c r="H36" s="403">
        <v>0</v>
      </c>
      <c r="I36" s="403">
        <v>0</v>
      </c>
      <c r="J36" s="403">
        <v>0</v>
      </c>
      <c r="K36" s="403">
        <v>0</v>
      </c>
      <c r="L36" s="403">
        <v>0</v>
      </c>
      <c r="M36" s="403">
        <v>0</v>
      </c>
      <c r="N36" s="1826">
        <v>69912607.241125479</v>
      </c>
      <c r="O36" s="405">
        <v>69912607.241125479</v>
      </c>
      <c r="P36" s="403">
        <v>53543070</v>
      </c>
      <c r="Q36" s="404">
        <v>57189025</v>
      </c>
    </row>
    <row r="37" spans="1:17" ht="3.75" customHeight="1">
      <c r="A37" s="453"/>
      <c r="B37" s="1824"/>
      <c r="C37" s="112"/>
      <c r="D37" s="110"/>
      <c r="E37" s="110"/>
      <c r="F37" s="110"/>
      <c r="G37" s="110"/>
      <c r="H37" s="110"/>
      <c r="I37" s="110"/>
      <c r="J37" s="110"/>
      <c r="K37" s="110"/>
      <c r="L37" s="110"/>
      <c r="M37" s="110"/>
      <c r="N37" s="440"/>
      <c r="O37" s="112"/>
      <c r="P37" s="110"/>
      <c r="Q37" s="111"/>
    </row>
    <row r="38" spans="1:17">
      <c r="A38" s="1828" t="s">
        <v>31</v>
      </c>
      <c r="B38" s="1829"/>
      <c r="C38" s="405">
        <v>589416.66666666663</v>
      </c>
      <c r="D38" s="403">
        <v>589416.66666666663</v>
      </c>
      <c r="E38" s="403">
        <v>589416.66666666663</v>
      </c>
      <c r="F38" s="403">
        <v>589416.66666666663</v>
      </c>
      <c r="G38" s="403">
        <v>589416.66666666663</v>
      </c>
      <c r="H38" s="403">
        <v>589416.66666666663</v>
      </c>
      <c r="I38" s="403">
        <v>589416.66666666663</v>
      </c>
      <c r="J38" s="403">
        <v>589416.66666666663</v>
      </c>
      <c r="K38" s="403">
        <v>589416.66666666663</v>
      </c>
      <c r="L38" s="403">
        <v>589416.66666666663</v>
      </c>
      <c r="M38" s="403">
        <v>589416.66666666663</v>
      </c>
      <c r="N38" s="1826">
        <v>-22048047.020858809</v>
      </c>
      <c r="O38" s="405">
        <v>-15564463.687525481</v>
      </c>
      <c r="P38" s="403">
        <v>2882812.3479039967</v>
      </c>
      <c r="Q38" s="404">
        <v>18659446.060466379</v>
      </c>
    </row>
    <row r="39" spans="1:17">
      <c r="A39" s="433" t="s">
        <v>32</v>
      </c>
      <c r="B39" s="1824"/>
      <c r="C39" s="388">
        <v>0</v>
      </c>
      <c r="D39" s="195">
        <v>0</v>
      </c>
      <c r="E39" s="195">
        <v>0</v>
      </c>
      <c r="F39" s="195">
        <v>0</v>
      </c>
      <c r="G39" s="195">
        <v>0</v>
      </c>
      <c r="H39" s="195">
        <v>0</v>
      </c>
      <c r="I39" s="195">
        <v>0</v>
      </c>
      <c r="J39" s="195">
        <v>0</v>
      </c>
      <c r="K39" s="195">
        <v>0</v>
      </c>
      <c r="L39" s="195">
        <v>0</v>
      </c>
      <c r="M39" s="195">
        <v>0</v>
      </c>
      <c r="N39" s="440">
        <v>9488000</v>
      </c>
      <c r="O39" s="112">
        <v>9488000</v>
      </c>
      <c r="P39" s="110">
        <v>11537000</v>
      </c>
      <c r="Q39" s="111">
        <v>12171000</v>
      </c>
    </row>
    <row r="40" spans="1:17">
      <c r="A40" s="433" t="s">
        <v>249</v>
      </c>
      <c r="B40" s="1824"/>
      <c r="C40" s="388">
        <v>0</v>
      </c>
      <c r="D40" s="195">
        <v>0</v>
      </c>
      <c r="E40" s="195">
        <v>0</v>
      </c>
      <c r="F40" s="195">
        <v>0</v>
      </c>
      <c r="G40" s="195">
        <v>0</v>
      </c>
      <c r="H40" s="195">
        <v>0</v>
      </c>
      <c r="I40" s="195">
        <v>0</v>
      </c>
      <c r="J40" s="195">
        <v>0</v>
      </c>
      <c r="K40" s="195">
        <v>0</v>
      </c>
      <c r="L40" s="195">
        <v>0</v>
      </c>
      <c r="M40" s="195">
        <v>0</v>
      </c>
      <c r="N40" s="440">
        <v>0</v>
      </c>
      <c r="O40" s="112">
        <v>0</v>
      </c>
      <c r="P40" s="110">
        <v>0</v>
      </c>
      <c r="Q40" s="111">
        <v>0</v>
      </c>
    </row>
    <row r="41" spans="1:17">
      <c r="A41" s="433" t="s">
        <v>250</v>
      </c>
      <c r="B41" s="1824"/>
      <c r="C41" s="388">
        <v>0</v>
      </c>
      <c r="D41" s="195">
        <v>0</v>
      </c>
      <c r="E41" s="195">
        <v>0</v>
      </c>
      <c r="F41" s="195">
        <v>0</v>
      </c>
      <c r="G41" s="195">
        <v>0</v>
      </c>
      <c r="H41" s="195">
        <v>0</v>
      </c>
      <c r="I41" s="195">
        <v>0</v>
      </c>
      <c r="J41" s="195">
        <v>0</v>
      </c>
      <c r="K41" s="195">
        <v>0</v>
      </c>
      <c r="L41" s="195">
        <v>0</v>
      </c>
      <c r="M41" s="195">
        <v>0</v>
      </c>
      <c r="N41" s="440">
        <v>0</v>
      </c>
      <c r="O41" s="112">
        <v>0</v>
      </c>
      <c r="P41" s="110">
        <v>0</v>
      </c>
      <c r="Q41" s="111">
        <v>0</v>
      </c>
    </row>
    <row r="42" spans="1:17" s="1653" customFormat="1" ht="25.5">
      <c r="A42" s="1830" t="s">
        <v>34</v>
      </c>
      <c r="B42" s="1831"/>
      <c r="C42" s="1832">
        <v>589416.66666666663</v>
      </c>
      <c r="D42" s="1833">
        <v>589416.66666666663</v>
      </c>
      <c r="E42" s="1833">
        <v>589416.66666666663</v>
      </c>
      <c r="F42" s="1833">
        <v>589416.66666666663</v>
      </c>
      <c r="G42" s="1833">
        <v>589416.66666666663</v>
      </c>
      <c r="H42" s="1833">
        <v>589416.66666666663</v>
      </c>
      <c r="I42" s="1833">
        <v>589416.66666666663</v>
      </c>
      <c r="J42" s="1833">
        <v>589416.66666666663</v>
      </c>
      <c r="K42" s="1833">
        <v>589416.66666666663</v>
      </c>
      <c r="L42" s="1833">
        <v>589416.66666666663</v>
      </c>
      <c r="M42" s="1833">
        <v>589416.66666666663</v>
      </c>
      <c r="N42" s="1834">
        <v>-12560047.020858809</v>
      </c>
      <c r="O42" s="1832">
        <v>-6076463.687525481</v>
      </c>
      <c r="P42" s="1833">
        <v>14419812.347903997</v>
      </c>
      <c r="Q42" s="1835">
        <v>30830446.060466379</v>
      </c>
    </row>
    <row r="43" spans="1:17">
      <c r="A43" s="433" t="s">
        <v>251</v>
      </c>
      <c r="B43" s="1824"/>
      <c r="C43" s="388">
        <v>0</v>
      </c>
      <c r="D43" s="195">
        <v>0</v>
      </c>
      <c r="E43" s="195">
        <v>0</v>
      </c>
      <c r="F43" s="195">
        <v>0</v>
      </c>
      <c r="G43" s="195">
        <v>0</v>
      </c>
      <c r="H43" s="195">
        <v>0</v>
      </c>
      <c r="I43" s="195">
        <v>0</v>
      </c>
      <c r="J43" s="195">
        <v>0</v>
      </c>
      <c r="K43" s="195">
        <v>0</v>
      </c>
      <c r="L43" s="195">
        <v>0</v>
      </c>
      <c r="M43" s="195">
        <v>0</v>
      </c>
      <c r="N43" s="440">
        <v>0</v>
      </c>
      <c r="O43" s="112">
        <v>0</v>
      </c>
      <c r="P43" s="110">
        <v>0</v>
      </c>
      <c r="Q43" s="111">
        <v>0</v>
      </c>
    </row>
    <row r="44" spans="1:17">
      <c r="A44" s="433" t="s">
        <v>253</v>
      </c>
      <c r="B44" s="1824"/>
      <c r="C44" s="388">
        <v>0</v>
      </c>
      <c r="D44" s="195">
        <v>0</v>
      </c>
      <c r="E44" s="195">
        <v>0</v>
      </c>
      <c r="F44" s="195">
        <v>0</v>
      </c>
      <c r="G44" s="195">
        <v>0</v>
      </c>
      <c r="H44" s="195">
        <v>0</v>
      </c>
      <c r="I44" s="195">
        <v>0</v>
      </c>
      <c r="J44" s="195">
        <v>0</v>
      </c>
      <c r="K44" s="195">
        <v>0</v>
      </c>
      <c r="L44" s="195">
        <v>0</v>
      </c>
      <c r="M44" s="195">
        <v>0</v>
      </c>
      <c r="N44" s="440">
        <v>0</v>
      </c>
      <c r="O44" s="112">
        <v>0</v>
      </c>
      <c r="P44" s="110">
        <v>0</v>
      </c>
      <c r="Q44" s="111">
        <v>0</v>
      </c>
    </row>
    <row r="45" spans="1:17">
      <c r="A45" s="1040" t="s">
        <v>35</v>
      </c>
      <c r="B45" s="1836"/>
      <c r="C45" s="388">
        <v>0</v>
      </c>
      <c r="D45" s="195">
        <v>0</v>
      </c>
      <c r="E45" s="195">
        <v>0</v>
      </c>
      <c r="F45" s="195">
        <v>0</v>
      </c>
      <c r="G45" s="195">
        <v>0</v>
      </c>
      <c r="H45" s="195">
        <v>0</v>
      </c>
      <c r="I45" s="195">
        <v>0</v>
      </c>
      <c r="J45" s="195">
        <v>0</v>
      </c>
      <c r="K45" s="195">
        <v>0</v>
      </c>
      <c r="L45" s="195">
        <v>0</v>
      </c>
      <c r="M45" s="195">
        <v>0</v>
      </c>
      <c r="N45" s="440">
        <v>0</v>
      </c>
      <c r="O45" s="112">
        <v>0</v>
      </c>
      <c r="P45" s="110">
        <v>0</v>
      </c>
      <c r="Q45" s="111">
        <v>0</v>
      </c>
    </row>
    <row r="46" spans="1:17">
      <c r="A46" s="1778" t="s">
        <v>31</v>
      </c>
      <c r="B46" s="1837">
        <v>1</v>
      </c>
      <c r="C46" s="475">
        <v>589416.66666666663</v>
      </c>
      <c r="D46" s="413">
        <v>589416.66666666663</v>
      </c>
      <c r="E46" s="413">
        <v>589416.66666666663</v>
      </c>
      <c r="F46" s="413">
        <v>589416.66666666663</v>
      </c>
      <c r="G46" s="413">
        <v>589416.66666666663</v>
      </c>
      <c r="H46" s="413">
        <v>589416.66666666663</v>
      </c>
      <c r="I46" s="413">
        <v>589416.66666666663</v>
      </c>
      <c r="J46" s="413">
        <v>589416.66666666663</v>
      </c>
      <c r="K46" s="413">
        <v>589416.66666666663</v>
      </c>
      <c r="L46" s="413">
        <v>589416.66666666663</v>
      </c>
      <c r="M46" s="413">
        <v>589416.66666666663</v>
      </c>
      <c r="N46" s="1729">
        <v>-12560047.020858809</v>
      </c>
      <c r="O46" s="475">
        <v>-6076463.687525481</v>
      </c>
      <c r="P46" s="413">
        <v>14419812.347903997</v>
      </c>
      <c r="Q46" s="474">
        <v>30830446.060466379</v>
      </c>
    </row>
    <row r="47" spans="1:17" s="325" customFormat="1" hidden="1">
      <c r="A47" s="1838" t="s">
        <v>98</v>
      </c>
      <c r="B47" s="1839"/>
      <c r="C47" s="423"/>
      <c r="D47" s="423"/>
      <c r="E47" s="423"/>
      <c r="F47" s="423"/>
      <c r="G47" s="423"/>
      <c r="H47" s="423"/>
      <c r="I47" s="423"/>
      <c r="J47" s="423"/>
      <c r="K47" s="423"/>
      <c r="L47" s="423"/>
      <c r="M47" s="423"/>
      <c r="N47" s="423"/>
      <c r="O47" s="423"/>
      <c r="P47" s="423"/>
      <c r="Q47" s="423"/>
    </row>
    <row r="48" spans="1:17" s="325" customFormat="1" hidden="1">
      <c r="A48" s="1747" t="s">
        <v>1327</v>
      </c>
    </row>
    <row r="49" spans="1:17" hidden="1">
      <c r="A49" s="856" t="s">
        <v>600</v>
      </c>
      <c r="B49" s="856"/>
      <c r="C49" s="250">
        <v>589416.66666666663</v>
      </c>
      <c r="D49" s="250">
        <v>589416.66666666663</v>
      </c>
      <c r="E49" s="250">
        <v>589416.66666666663</v>
      </c>
      <c r="F49" s="250">
        <v>589416.66666666663</v>
      </c>
      <c r="G49" s="250">
        <v>589416.66666666663</v>
      </c>
      <c r="H49" s="250">
        <v>589416.66666666663</v>
      </c>
      <c r="I49" s="250">
        <v>589416.66666666663</v>
      </c>
      <c r="J49" s="250">
        <v>589416.66666666663</v>
      </c>
      <c r="K49" s="250">
        <v>589416.66666666663</v>
      </c>
      <c r="L49" s="250">
        <v>589416.66666666663</v>
      </c>
      <c r="M49" s="250">
        <v>589416.66666666663</v>
      </c>
      <c r="N49" s="250">
        <v>3009416.6666666642</v>
      </c>
      <c r="O49" s="1840">
        <v>0</v>
      </c>
      <c r="P49" s="1840">
        <v>0</v>
      </c>
      <c r="Q49" s="1840">
        <v>0</v>
      </c>
    </row>
    <row r="50" spans="1:17" hidden="1"/>
    <row r="51" spans="1:17" hidden="1"/>
    <row r="52" spans="1:17" hidden="1"/>
    <row r="53" spans="1:17" hidden="1"/>
    <row r="54" spans="1:17" hidden="1"/>
    <row r="55" spans="1:17" hidden="1"/>
    <row r="56" spans="1:17" hidden="1"/>
    <row r="57" spans="1:17" hidden="1"/>
    <row r="58" spans="1:17" hidden="1"/>
    <row r="59" spans="1:17" hidden="1"/>
    <row r="60" spans="1:17" hidden="1"/>
    <row r="61" spans="1:17" hidden="1"/>
    <row r="62" spans="1:17" hidden="1"/>
    <row r="63" spans="1:17" hidden="1"/>
    <row r="64" spans="1:17" hidden="1"/>
    <row r="65" hidden="1"/>
    <row r="66" hidden="1"/>
    <row r="67" hidden="1"/>
    <row r="68" hidden="1"/>
    <row r="69" hidden="1"/>
    <row r="70" hidden="1"/>
    <row r="71" hidden="1"/>
    <row r="72" hidden="1"/>
    <row r="73" hidden="1"/>
    <row r="74" hidden="1"/>
    <row r="75" hidden="1"/>
    <row r="76" hidden="1"/>
    <row r="77" hidden="1"/>
    <row r="78" hidden="1"/>
  </sheetData>
  <mergeCells count="2">
    <mergeCell ref="C2:N2"/>
    <mergeCell ref="O2:Q2"/>
  </mergeCell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R65"/>
  <sheetViews>
    <sheetView workbookViewId="0">
      <selection activeCell="E15" sqref="E15"/>
    </sheetView>
  </sheetViews>
  <sheetFormatPr defaultRowHeight="12.75"/>
  <cols>
    <col min="1" max="1" width="30.85546875" style="2" customWidth="1"/>
    <col min="2" max="2" width="0" style="2" hidden="1" customWidth="1"/>
    <col min="3" max="16384" width="9.140625" style="2"/>
  </cols>
  <sheetData>
    <row r="1" spans="1:18" ht="13.5">
      <c r="A1" s="166" t="s">
        <v>1328</v>
      </c>
      <c r="B1" s="166"/>
      <c r="C1" s="166"/>
      <c r="D1" s="166"/>
      <c r="E1" s="166"/>
      <c r="F1" s="166"/>
      <c r="G1" s="166"/>
      <c r="H1" s="166"/>
      <c r="I1" s="166"/>
      <c r="J1" s="166"/>
      <c r="K1" s="166"/>
      <c r="L1" s="166"/>
      <c r="M1" s="166"/>
      <c r="N1" s="166"/>
      <c r="O1" s="166"/>
      <c r="P1" s="166"/>
      <c r="Q1" s="166"/>
    </row>
    <row r="2" spans="1:18">
      <c r="A2" s="1624" t="s">
        <v>1</v>
      </c>
      <c r="B2" s="1818" t="s">
        <v>72</v>
      </c>
      <c r="C2" s="2176" t="s">
        <v>13</v>
      </c>
      <c r="D2" s="2177"/>
      <c r="E2" s="2177"/>
      <c r="F2" s="2177"/>
      <c r="G2" s="2177"/>
      <c r="H2" s="2177"/>
      <c r="I2" s="2177"/>
      <c r="J2" s="2177"/>
      <c r="K2" s="2177"/>
      <c r="L2" s="2177"/>
      <c r="M2" s="2177"/>
      <c r="N2" s="2177"/>
      <c r="O2" s="2178" t="s">
        <v>1313</v>
      </c>
      <c r="P2" s="2179"/>
      <c r="Q2" s="2180"/>
    </row>
    <row r="3" spans="1:18" ht="25.5">
      <c r="A3" s="1819" t="s">
        <v>73</v>
      </c>
      <c r="B3" s="1820"/>
      <c r="C3" s="8" t="s">
        <v>1314</v>
      </c>
      <c r="D3" s="1168" t="s">
        <v>1315</v>
      </c>
      <c r="E3" s="1168" t="s">
        <v>1316</v>
      </c>
      <c r="F3" s="1168" t="s">
        <v>1317</v>
      </c>
      <c r="G3" s="1168" t="s">
        <v>1318</v>
      </c>
      <c r="H3" s="1168" t="s">
        <v>1319</v>
      </c>
      <c r="I3" s="1168" t="s">
        <v>1320</v>
      </c>
      <c r="J3" s="1168" t="s">
        <v>1321</v>
      </c>
      <c r="K3" s="1168" t="s">
        <v>1322</v>
      </c>
      <c r="L3" s="1168" t="s">
        <v>1323</v>
      </c>
      <c r="M3" s="1168" t="s">
        <v>1324</v>
      </c>
      <c r="N3" s="10" t="s">
        <v>1325</v>
      </c>
      <c r="O3" s="8" t="s">
        <v>13</v>
      </c>
      <c r="P3" s="9" t="s">
        <v>14</v>
      </c>
      <c r="Q3" s="10" t="s">
        <v>15</v>
      </c>
    </row>
    <row r="4" spans="1:18">
      <c r="A4" s="172" t="s">
        <v>156</v>
      </c>
      <c r="B4" s="1827"/>
      <c r="C4" s="491"/>
      <c r="D4" s="489"/>
      <c r="E4" s="489"/>
      <c r="F4" s="489"/>
      <c r="G4" s="489"/>
      <c r="H4" s="489"/>
      <c r="I4" s="489"/>
      <c r="J4" s="489"/>
      <c r="K4" s="489"/>
      <c r="L4" s="489"/>
      <c r="M4" s="489"/>
      <c r="N4" s="1841"/>
      <c r="O4" s="792"/>
      <c r="P4" s="489"/>
      <c r="Q4" s="492"/>
    </row>
    <row r="5" spans="1:18">
      <c r="A5" s="1842" t="s">
        <v>157</v>
      </c>
      <c r="B5" s="1824"/>
      <c r="C5" s="388">
        <v>0</v>
      </c>
      <c r="D5" s="195">
        <v>0</v>
      </c>
      <c r="E5" s="195">
        <v>0</v>
      </c>
      <c r="F5" s="195">
        <v>0</v>
      </c>
      <c r="G5" s="195">
        <v>0</v>
      </c>
      <c r="H5" s="195">
        <v>0</v>
      </c>
      <c r="I5" s="195">
        <v>0</v>
      </c>
      <c r="J5" s="195">
        <v>0</v>
      </c>
      <c r="K5" s="195">
        <v>0</v>
      </c>
      <c r="L5" s="195">
        <v>0</v>
      </c>
      <c r="M5" s="195">
        <v>0</v>
      </c>
      <c r="N5" s="440">
        <v>149600</v>
      </c>
      <c r="O5" s="223">
        <v>149600</v>
      </c>
      <c r="P5" s="110">
        <v>134600</v>
      </c>
      <c r="Q5" s="111">
        <v>108600</v>
      </c>
    </row>
    <row r="6" spans="1:18">
      <c r="A6" s="1842" t="s">
        <v>158</v>
      </c>
      <c r="B6" s="1824"/>
      <c r="C6" s="388">
        <v>0</v>
      </c>
      <c r="D6" s="195">
        <v>0</v>
      </c>
      <c r="E6" s="195">
        <v>0</v>
      </c>
      <c r="F6" s="195">
        <v>0</v>
      </c>
      <c r="G6" s="195">
        <v>0</v>
      </c>
      <c r="H6" s="195">
        <v>0</v>
      </c>
      <c r="I6" s="195">
        <v>0</v>
      </c>
      <c r="J6" s="195">
        <v>0</v>
      </c>
      <c r="K6" s="195">
        <v>0</v>
      </c>
      <c r="L6" s="195">
        <v>0</v>
      </c>
      <c r="M6" s="195">
        <v>0</v>
      </c>
      <c r="N6" s="440">
        <v>95400</v>
      </c>
      <c r="O6" s="223">
        <v>95400</v>
      </c>
      <c r="P6" s="19">
        <v>94930</v>
      </c>
      <c r="Q6" s="583">
        <v>95065</v>
      </c>
    </row>
    <row r="7" spans="1:18">
      <c r="A7" s="1842" t="s">
        <v>159</v>
      </c>
      <c r="B7" s="1824"/>
      <c r="C7" s="388">
        <v>0</v>
      </c>
      <c r="D7" s="195">
        <v>0</v>
      </c>
      <c r="E7" s="195">
        <v>0</v>
      </c>
      <c r="F7" s="195">
        <v>0</v>
      </c>
      <c r="G7" s="195">
        <v>0</v>
      </c>
      <c r="H7" s="195">
        <v>0</v>
      </c>
      <c r="I7" s="195">
        <v>0</v>
      </c>
      <c r="J7" s="195">
        <v>0</v>
      </c>
      <c r="K7" s="195">
        <v>0</v>
      </c>
      <c r="L7" s="195">
        <v>0</v>
      </c>
      <c r="M7" s="195">
        <v>0</v>
      </c>
      <c r="N7" s="440">
        <v>40873692.719999999</v>
      </c>
      <c r="O7" s="223">
        <v>40873692.719999999</v>
      </c>
      <c r="P7" s="19">
        <v>37887657.347903997</v>
      </c>
      <c r="Q7" s="583">
        <v>55497056.060466379</v>
      </c>
    </row>
    <row r="8" spans="1:18">
      <c r="A8" s="1842" t="s">
        <v>160</v>
      </c>
      <c r="B8" s="1824"/>
      <c r="C8" s="388">
        <v>0</v>
      </c>
      <c r="D8" s="195">
        <v>0</v>
      </c>
      <c r="E8" s="195">
        <v>0</v>
      </c>
      <c r="F8" s="195">
        <v>0</v>
      </c>
      <c r="G8" s="195">
        <v>0</v>
      </c>
      <c r="H8" s="195">
        <v>0</v>
      </c>
      <c r="I8" s="195">
        <v>0</v>
      </c>
      <c r="J8" s="195">
        <v>0</v>
      </c>
      <c r="K8" s="195">
        <v>0</v>
      </c>
      <c r="L8" s="195">
        <v>0</v>
      </c>
      <c r="M8" s="195">
        <v>0</v>
      </c>
      <c r="N8" s="440">
        <v>715000</v>
      </c>
      <c r="O8" s="223">
        <v>715000</v>
      </c>
      <c r="P8" s="19">
        <v>640930</v>
      </c>
      <c r="Q8" s="583">
        <v>647040</v>
      </c>
    </row>
    <row r="9" spans="1:18">
      <c r="A9" s="1842" t="s">
        <v>161</v>
      </c>
      <c r="B9" s="1824"/>
      <c r="C9" s="388">
        <v>0</v>
      </c>
      <c r="D9" s="195">
        <v>0</v>
      </c>
      <c r="E9" s="195">
        <v>0</v>
      </c>
      <c r="F9" s="195">
        <v>0</v>
      </c>
      <c r="G9" s="195">
        <v>0</v>
      </c>
      <c r="H9" s="195">
        <v>0</v>
      </c>
      <c r="I9" s="195">
        <v>0</v>
      </c>
      <c r="J9" s="195">
        <v>0</v>
      </c>
      <c r="K9" s="195">
        <v>0</v>
      </c>
      <c r="L9" s="195">
        <v>0</v>
      </c>
      <c r="M9" s="195">
        <v>0</v>
      </c>
      <c r="N9" s="440">
        <v>873000</v>
      </c>
      <c r="O9" s="223">
        <v>873000</v>
      </c>
      <c r="P9" s="19">
        <v>595000</v>
      </c>
      <c r="Q9" s="583">
        <v>629000</v>
      </c>
    </row>
    <row r="10" spans="1:18">
      <c r="A10" s="1842" t="s">
        <v>162</v>
      </c>
      <c r="B10" s="1824"/>
      <c r="C10" s="388">
        <v>0</v>
      </c>
      <c r="D10" s="195">
        <v>0</v>
      </c>
      <c r="E10" s="195">
        <v>0</v>
      </c>
      <c r="F10" s="195">
        <v>0</v>
      </c>
      <c r="G10" s="195">
        <v>0</v>
      </c>
      <c r="H10" s="195">
        <v>0</v>
      </c>
      <c r="I10" s="195">
        <v>0</v>
      </c>
      <c r="J10" s="195">
        <v>0</v>
      </c>
      <c r="K10" s="195">
        <v>0</v>
      </c>
      <c r="L10" s="195">
        <v>0</v>
      </c>
      <c r="M10" s="195">
        <v>0</v>
      </c>
      <c r="N10" s="440">
        <v>2000</v>
      </c>
      <c r="O10" s="223">
        <v>2000</v>
      </c>
      <c r="P10" s="19">
        <v>5000</v>
      </c>
      <c r="Q10" s="583">
        <v>5000</v>
      </c>
    </row>
    <row r="11" spans="1:18">
      <c r="A11" s="1842" t="s">
        <v>163</v>
      </c>
      <c r="B11" s="1824"/>
      <c r="C11" s="388">
        <v>0</v>
      </c>
      <c r="D11" s="195">
        <v>0</v>
      </c>
      <c r="E11" s="195">
        <v>0</v>
      </c>
      <c r="F11" s="195">
        <v>0</v>
      </c>
      <c r="G11" s="195">
        <v>0</v>
      </c>
      <c r="H11" s="195">
        <v>0</v>
      </c>
      <c r="I11" s="195">
        <v>0</v>
      </c>
      <c r="J11" s="195">
        <v>0</v>
      </c>
      <c r="K11" s="195">
        <v>0</v>
      </c>
      <c r="L11" s="195">
        <v>0</v>
      </c>
      <c r="M11" s="195">
        <v>0</v>
      </c>
      <c r="N11" s="440">
        <v>12000</v>
      </c>
      <c r="O11" s="223">
        <v>12000</v>
      </c>
      <c r="P11" s="19">
        <v>14000</v>
      </c>
      <c r="Q11" s="583">
        <v>14000</v>
      </c>
    </row>
    <row r="12" spans="1:18">
      <c r="A12" s="1842" t="s">
        <v>164</v>
      </c>
      <c r="B12" s="1824"/>
      <c r="C12" s="388">
        <v>0</v>
      </c>
      <c r="D12" s="195">
        <v>0</v>
      </c>
      <c r="E12" s="195">
        <v>0</v>
      </c>
      <c r="F12" s="195">
        <v>0</v>
      </c>
      <c r="G12" s="195">
        <v>0</v>
      </c>
      <c r="H12" s="195">
        <v>0</v>
      </c>
      <c r="I12" s="195">
        <v>0</v>
      </c>
      <c r="J12" s="195">
        <v>0</v>
      </c>
      <c r="K12" s="195">
        <v>0</v>
      </c>
      <c r="L12" s="195">
        <v>0</v>
      </c>
      <c r="M12" s="195">
        <v>0</v>
      </c>
      <c r="N12" s="440">
        <v>4195867.2149999999</v>
      </c>
      <c r="O12" s="223">
        <v>4195867.2149999999</v>
      </c>
      <c r="P12" s="19">
        <v>5024470</v>
      </c>
      <c r="Q12" s="583">
        <v>5325970</v>
      </c>
    </row>
    <row r="13" spans="1:18">
      <c r="A13" s="1842" t="s">
        <v>165</v>
      </c>
      <c r="B13" s="1824"/>
      <c r="C13" s="388">
        <v>0</v>
      </c>
      <c r="D13" s="195">
        <v>0</v>
      </c>
      <c r="E13" s="195">
        <v>0</v>
      </c>
      <c r="F13" s="195">
        <v>0</v>
      </c>
      <c r="G13" s="195">
        <v>0</v>
      </c>
      <c r="H13" s="195">
        <v>0</v>
      </c>
      <c r="I13" s="195">
        <v>0</v>
      </c>
      <c r="J13" s="195">
        <v>0</v>
      </c>
      <c r="K13" s="195">
        <v>0</v>
      </c>
      <c r="L13" s="195">
        <v>0</v>
      </c>
      <c r="M13" s="195">
        <v>0</v>
      </c>
      <c r="N13" s="440">
        <v>5315062.8486000011</v>
      </c>
      <c r="O13" s="223">
        <v>5315062.8486000011</v>
      </c>
      <c r="P13" s="19">
        <v>7888805</v>
      </c>
      <c r="Q13" s="583">
        <v>9138620</v>
      </c>
      <c r="R13" s="24"/>
    </row>
    <row r="14" spans="1:18">
      <c r="A14" s="1842" t="s">
        <v>166</v>
      </c>
      <c r="B14" s="1824"/>
      <c r="C14" s="388">
        <v>0</v>
      </c>
      <c r="D14" s="195">
        <v>0</v>
      </c>
      <c r="E14" s="195">
        <v>0</v>
      </c>
      <c r="F14" s="195">
        <v>0</v>
      </c>
      <c r="G14" s="195">
        <v>0</v>
      </c>
      <c r="H14" s="195">
        <v>0</v>
      </c>
      <c r="I14" s="195">
        <v>0</v>
      </c>
      <c r="J14" s="195">
        <v>0</v>
      </c>
      <c r="K14" s="195">
        <v>0</v>
      </c>
      <c r="L14" s="195">
        <v>0</v>
      </c>
      <c r="M14" s="195">
        <v>0</v>
      </c>
      <c r="N14" s="440">
        <v>2116520.77</v>
      </c>
      <c r="O14" s="223">
        <v>2116520.77</v>
      </c>
      <c r="P14" s="19">
        <v>4140490</v>
      </c>
      <c r="Q14" s="583">
        <v>4388120</v>
      </c>
      <c r="R14" s="24"/>
    </row>
    <row r="15" spans="1:18">
      <c r="A15" s="1842" t="s">
        <v>167</v>
      </c>
      <c r="B15" s="1824"/>
      <c r="C15" s="388">
        <v>0</v>
      </c>
      <c r="D15" s="195">
        <v>0</v>
      </c>
      <c r="E15" s="195">
        <v>0</v>
      </c>
      <c r="F15" s="195">
        <v>0</v>
      </c>
      <c r="G15" s="195">
        <v>0</v>
      </c>
      <c r="H15" s="195">
        <v>0</v>
      </c>
      <c r="I15" s="195">
        <v>0</v>
      </c>
      <c r="J15" s="195">
        <v>0</v>
      </c>
      <c r="K15" s="195">
        <v>0</v>
      </c>
      <c r="L15" s="195">
        <v>0</v>
      </c>
      <c r="M15" s="195">
        <v>0</v>
      </c>
      <c r="N15" s="440">
        <v>0</v>
      </c>
      <c r="O15" s="223">
        <v>0</v>
      </c>
      <c r="P15" s="19">
        <v>0</v>
      </c>
      <c r="Q15" s="583">
        <v>0</v>
      </c>
      <c r="R15" s="24"/>
    </row>
    <row r="16" spans="1:18">
      <c r="A16" s="1842" t="s">
        <v>168</v>
      </c>
      <c r="B16" s="1824"/>
      <c r="C16" s="388">
        <v>0</v>
      </c>
      <c r="D16" s="195">
        <v>0</v>
      </c>
      <c r="E16" s="195">
        <v>0</v>
      </c>
      <c r="F16" s="195">
        <v>0</v>
      </c>
      <c r="G16" s="195">
        <v>0</v>
      </c>
      <c r="H16" s="195">
        <v>0</v>
      </c>
      <c r="I16" s="195">
        <v>0</v>
      </c>
      <c r="J16" s="195">
        <v>0</v>
      </c>
      <c r="K16" s="195">
        <v>0</v>
      </c>
      <c r="L16" s="195">
        <v>0</v>
      </c>
      <c r="M16" s="195">
        <v>0</v>
      </c>
      <c r="N16" s="440">
        <v>0</v>
      </c>
      <c r="O16" s="223">
        <v>0</v>
      </c>
      <c r="P16" s="19">
        <v>0</v>
      </c>
      <c r="Q16" s="583">
        <v>0</v>
      </c>
      <c r="R16" s="24"/>
    </row>
    <row r="17" spans="1:18">
      <c r="A17" s="1842" t="s">
        <v>169</v>
      </c>
      <c r="B17" s="1824"/>
      <c r="C17" s="388">
        <v>0</v>
      </c>
      <c r="D17" s="195">
        <v>0</v>
      </c>
      <c r="E17" s="195">
        <v>0</v>
      </c>
      <c r="F17" s="195">
        <v>0</v>
      </c>
      <c r="G17" s="195">
        <v>0</v>
      </c>
      <c r="H17" s="195">
        <v>0</v>
      </c>
      <c r="I17" s="195">
        <v>0</v>
      </c>
      <c r="J17" s="195">
        <v>0</v>
      </c>
      <c r="K17" s="195">
        <v>0</v>
      </c>
      <c r="L17" s="195">
        <v>0</v>
      </c>
      <c r="M17" s="195">
        <v>0</v>
      </c>
      <c r="N17" s="440">
        <v>0</v>
      </c>
      <c r="O17" s="223">
        <v>0</v>
      </c>
      <c r="P17" s="19">
        <v>0</v>
      </c>
      <c r="Q17" s="583">
        <v>0</v>
      </c>
      <c r="R17" s="24"/>
    </row>
    <row r="18" spans="1:18">
      <c r="A18" s="1842" t="s">
        <v>170</v>
      </c>
      <c r="B18" s="1824"/>
      <c r="C18" s="388">
        <v>0</v>
      </c>
      <c r="D18" s="195">
        <v>0</v>
      </c>
      <c r="E18" s="195">
        <v>0</v>
      </c>
      <c r="F18" s="195">
        <v>0</v>
      </c>
      <c r="G18" s="195">
        <v>0</v>
      </c>
      <c r="H18" s="195">
        <v>0</v>
      </c>
      <c r="I18" s="195">
        <v>0</v>
      </c>
      <c r="J18" s="195">
        <v>0</v>
      </c>
      <c r="K18" s="195">
        <v>0</v>
      </c>
      <c r="L18" s="195">
        <v>0</v>
      </c>
      <c r="M18" s="195">
        <v>0</v>
      </c>
      <c r="N18" s="440">
        <v>0</v>
      </c>
      <c r="O18" s="223">
        <v>0</v>
      </c>
      <c r="P18" s="19">
        <v>0</v>
      </c>
      <c r="Q18" s="583">
        <v>0</v>
      </c>
      <c r="R18" s="24"/>
    </row>
    <row r="19" spans="1:18">
      <c r="A19" s="1842" t="s">
        <v>171</v>
      </c>
      <c r="B19" s="1824"/>
      <c r="C19" s="388">
        <v>0</v>
      </c>
      <c r="D19" s="195">
        <v>0</v>
      </c>
      <c r="E19" s="195">
        <v>0</v>
      </c>
      <c r="F19" s="195">
        <v>0</v>
      </c>
      <c r="G19" s="195">
        <v>0</v>
      </c>
      <c r="H19" s="195">
        <v>0</v>
      </c>
      <c r="I19" s="195">
        <v>0</v>
      </c>
      <c r="J19" s="195">
        <v>0</v>
      </c>
      <c r="K19" s="195">
        <v>0</v>
      </c>
      <c r="L19" s="195">
        <v>0</v>
      </c>
      <c r="M19" s="195">
        <v>0</v>
      </c>
      <c r="N19" s="440">
        <v>0</v>
      </c>
      <c r="O19" s="223">
        <v>0</v>
      </c>
      <c r="P19" s="19">
        <v>0</v>
      </c>
      <c r="Q19" s="583">
        <v>0</v>
      </c>
      <c r="R19" s="24"/>
    </row>
    <row r="20" spans="1:18">
      <c r="A20" s="456" t="s">
        <v>172</v>
      </c>
      <c r="B20" s="1825"/>
      <c r="C20" s="405">
        <v>0</v>
      </c>
      <c r="D20" s="403">
        <v>0</v>
      </c>
      <c r="E20" s="403">
        <v>0</v>
      </c>
      <c r="F20" s="403">
        <v>0</v>
      </c>
      <c r="G20" s="403">
        <v>0</v>
      </c>
      <c r="H20" s="403">
        <v>0</v>
      </c>
      <c r="I20" s="403">
        <v>0</v>
      </c>
      <c r="J20" s="403">
        <v>0</v>
      </c>
      <c r="K20" s="403">
        <v>0</v>
      </c>
      <c r="L20" s="403">
        <v>0</v>
      </c>
      <c r="M20" s="403">
        <v>0</v>
      </c>
      <c r="N20" s="1826">
        <v>54348143.553600006</v>
      </c>
      <c r="O20" s="407">
        <v>54348143.553600006</v>
      </c>
      <c r="P20" s="403">
        <v>56425882.347903997</v>
      </c>
      <c r="Q20" s="404">
        <v>75848471.060466379</v>
      </c>
      <c r="R20" s="24"/>
    </row>
    <row r="21" spans="1:18" ht="4.5" customHeight="1">
      <c r="A21" s="453"/>
      <c r="B21" s="1824"/>
      <c r="C21" s="112"/>
      <c r="D21" s="110"/>
      <c r="E21" s="110"/>
      <c r="F21" s="110"/>
      <c r="G21" s="110"/>
      <c r="H21" s="110"/>
      <c r="I21" s="110"/>
      <c r="J21" s="110"/>
      <c r="K21" s="110"/>
      <c r="L21" s="110"/>
      <c r="M21" s="110"/>
      <c r="N21" s="440"/>
      <c r="O21" s="223"/>
      <c r="P21" s="110"/>
      <c r="Q21" s="111"/>
      <c r="R21" s="24"/>
    </row>
    <row r="22" spans="1:18">
      <c r="A22" s="172" t="s">
        <v>173</v>
      </c>
      <c r="B22" s="1827"/>
      <c r="C22" s="112"/>
      <c r="D22" s="110"/>
      <c r="E22" s="110"/>
      <c r="F22" s="110"/>
      <c r="G22" s="110"/>
      <c r="H22" s="110"/>
      <c r="I22" s="110"/>
      <c r="J22" s="110"/>
      <c r="K22" s="110"/>
      <c r="L22" s="110"/>
      <c r="M22" s="110"/>
      <c r="N22" s="440"/>
      <c r="O22" s="223"/>
      <c r="P22" s="110"/>
      <c r="Q22" s="111"/>
      <c r="R22" s="24"/>
    </row>
    <row r="23" spans="1:18">
      <c r="A23" s="433" t="s">
        <v>157</v>
      </c>
      <c r="B23" s="1824"/>
      <c r="C23" s="388">
        <v>0</v>
      </c>
      <c r="D23" s="195">
        <v>0</v>
      </c>
      <c r="E23" s="195">
        <v>0</v>
      </c>
      <c r="F23" s="195">
        <v>0</v>
      </c>
      <c r="G23" s="195">
        <v>0</v>
      </c>
      <c r="H23" s="195">
        <v>0</v>
      </c>
      <c r="I23" s="195">
        <v>0</v>
      </c>
      <c r="J23" s="195">
        <v>0</v>
      </c>
      <c r="K23" s="195">
        <v>0</v>
      </c>
      <c r="L23" s="195">
        <v>0</v>
      </c>
      <c r="M23" s="195">
        <v>0</v>
      </c>
      <c r="N23" s="440">
        <v>322915.06088630401</v>
      </c>
      <c r="O23" s="223">
        <v>322915.06088630401</v>
      </c>
      <c r="P23" s="110">
        <v>316850</v>
      </c>
      <c r="Q23" s="111">
        <v>338395</v>
      </c>
      <c r="R23" s="24"/>
    </row>
    <row r="24" spans="1:18">
      <c r="A24" s="433" t="s">
        <v>158</v>
      </c>
      <c r="B24" s="1824"/>
      <c r="C24" s="388">
        <v>0</v>
      </c>
      <c r="D24" s="195">
        <v>0</v>
      </c>
      <c r="E24" s="195">
        <v>0</v>
      </c>
      <c r="F24" s="195">
        <v>0</v>
      </c>
      <c r="G24" s="195">
        <v>0</v>
      </c>
      <c r="H24" s="195">
        <v>0</v>
      </c>
      <c r="I24" s="195">
        <v>0</v>
      </c>
      <c r="J24" s="195">
        <v>0</v>
      </c>
      <c r="K24" s="195">
        <v>0</v>
      </c>
      <c r="L24" s="195">
        <v>0</v>
      </c>
      <c r="M24" s="195">
        <v>0</v>
      </c>
      <c r="N24" s="440">
        <v>7059161.2728321599</v>
      </c>
      <c r="O24" s="223">
        <v>7059161.2728321599</v>
      </c>
      <c r="P24" s="110">
        <v>8523311</v>
      </c>
      <c r="Q24" s="111">
        <v>8356790</v>
      </c>
      <c r="R24" s="24"/>
    </row>
    <row r="25" spans="1:18">
      <c r="A25" s="433" t="s">
        <v>159</v>
      </c>
      <c r="B25" s="1824"/>
      <c r="C25" s="388">
        <v>0</v>
      </c>
      <c r="D25" s="195">
        <v>0</v>
      </c>
      <c r="E25" s="195">
        <v>0</v>
      </c>
      <c r="F25" s="195">
        <v>0</v>
      </c>
      <c r="G25" s="195">
        <v>0</v>
      </c>
      <c r="H25" s="195">
        <v>0</v>
      </c>
      <c r="I25" s="195">
        <v>0</v>
      </c>
      <c r="J25" s="195">
        <v>0</v>
      </c>
      <c r="K25" s="195">
        <v>0</v>
      </c>
      <c r="L25" s="195">
        <v>0</v>
      </c>
      <c r="M25" s="195">
        <v>0</v>
      </c>
      <c r="N25" s="440">
        <v>32494839.853008166</v>
      </c>
      <c r="O25" s="223">
        <v>32494839.853008166</v>
      </c>
      <c r="P25" s="110">
        <v>16020594</v>
      </c>
      <c r="Q25" s="111">
        <v>17082170</v>
      </c>
      <c r="R25" s="24"/>
    </row>
    <row r="26" spans="1:18">
      <c r="A26" s="433" t="s">
        <v>160</v>
      </c>
      <c r="B26" s="1824"/>
      <c r="C26" s="388">
        <v>0</v>
      </c>
      <c r="D26" s="195">
        <v>0</v>
      </c>
      <c r="E26" s="195">
        <v>0</v>
      </c>
      <c r="F26" s="195">
        <v>0</v>
      </c>
      <c r="G26" s="195">
        <v>0</v>
      </c>
      <c r="H26" s="195">
        <v>0</v>
      </c>
      <c r="I26" s="195">
        <v>0</v>
      </c>
      <c r="J26" s="195">
        <v>0</v>
      </c>
      <c r="K26" s="195">
        <v>0</v>
      </c>
      <c r="L26" s="195">
        <v>0</v>
      </c>
      <c r="M26" s="195">
        <v>0</v>
      </c>
      <c r="N26" s="440">
        <v>1734922.842094752</v>
      </c>
      <c r="O26" s="223">
        <v>1734922.842094752</v>
      </c>
      <c r="P26" s="110">
        <v>1565080</v>
      </c>
      <c r="Q26" s="111">
        <v>1613520</v>
      </c>
      <c r="R26" s="24"/>
    </row>
    <row r="27" spans="1:18">
      <c r="A27" s="433" t="s">
        <v>161</v>
      </c>
      <c r="B27" s="1824"/>
      <c r="C27" s="388">
        <v>0</v>
      </c>
      <c r="D27" s="195">
        <v>0</v>
      </c>
      <c r="E27" s="195">
        <v>0</v>
      </c>
      <c r="F27" s="195">
        <v>0</v>
      </c>
      <c r="G27" s="195">
        <v>0</v>
      </c>
      <c r="H27" s="195">
        <v>0</v>
      </c>
      <c r="I27" s="195">
        <v>0</v>
      </c>
      <c r="J27" s="195">
        <v>0</v>
      </c>
      <c r="K27" s="195">
        <v>0</v>
      </c>
      <c r="L27" s="195">
        <v>0</v>
      </c>
      <c r="M27" s="195">
        <v>0</v>
      </c>
      <c r="N27" s="440">
        <v>4277883.5493879998</v>
      </c>
      <c r="O27" s="223">
        <v>4277883.5493879998</v>
      </c>
      <c r="P27" s="110">
        <v>3857745</v>
      </c>
      <c r="Q27" s="111">
        <v>4005230</v>
      </c>
      <c r="R27" s="24"/>
    </row>
    <row r="28" spans="1:18">
      <c r="A28" s="433" t="s">
        <v>162</v>
      </c>
      <c r="B28" s="1824"/>
      <c r="C28" s="388">
        <v>0</v>
      </c>
      <c r="D28" s="195">
        <v>0</v>
      </c>
      <c r="E28" s="195">
        <v>0</v>
      </c>
      <c r="F28" s="195">
        <v>0</v>
      </c>
      <c r="G28" s="195">
        <v>0</v>
      </c>
      <c r="H28" s="195">
        <v>0</v>
      </c>
      <c r="I28" s="195">
        <v>0</v>
      </c>
      <c r="J28" s="195">
        <v>0</v>
      </c>
      <c r="K28" s="195">
        <v>0</v>
      </c>
      <c r="L28" s="195">
        <v>0</v>
      </c>
      <c r="M28" s="195">
        <v>0</v>
      </c>
      <c r="N28" s="440">
        <v>181500</v>
      </c>
      <c r="O28" s="223">
        <v>181500</v>
      </c>
      <c r="P28" s="110">
        <v>230485</v>
      </c>
      <c r="Q28" s="111">
        <v>232995</v>
      </c>
      <c r="R28" s="24"/>
    </row>
    <row r="29" spans="1:18">
      <c r="A29" s="433" t="s">
        <v>163</v>
      </c>
      <c r="B29" s="1824"/>
      <c r="C29" s="388">
        <v>0</v>
      </c>
      <c r="D29" s="195">
        <v>0</v>
      </c>
      <c r="E29" s="195">
        <v>0</v>
      </c>
      <c r="F29" s="195">
        <v>0</v>
      </c>
      <c r="G29" s="195">
        <v>0</v>
      </c>
      <c r="H29" s="195">
        <v>0</v>
      </c>
      <c r="I29" s="195">
        <v>0</v>
      </c>
      <c r="J29" s="195">
        <v>0</v>
      </c>
      <c r="K29" s="195">
        <v>0</v>
      </c>
      <c r="L29" s="195">
        <v>0</v>
      </c>
      <c r="M29" s="195">
        <v>0</v>
      </c>
      <c r="N29" s="440">
        <v>169000</v>
      </c>
      <c r="O29" s="223">
        <v>169000</v>
      </c>
      <c r="P29" s="110">
        <v>201810</v>
      </c>
      <c r="Q29" s="111">
        <v>207370</v>
      </c>
      <c r="R29" s="24"/>
    </row>
    <row r="30" spans="1:18">
      <c r="A30" s="433" t="s">
        <v>164</v>
      </c>
      <c r="B30" s="1824"/>
      <c r="C30" s="388">
        <v>0</v>
      </c>
      <c r="D30" s="195">
        <v>0</v>
      </c>
      <c r="E30" s="195">
        <v>0</v>
      </c>
      <c r="F30" s="195">
        <v>0</v>
      </c>
      <c r="G30" s="195">
        <v>0</v>
      </c>
      <c r="H30" s="195">
        <v>0</v>
      </c>
      <c r="I30" s="195">
        <v>0</v>
      </c>
      <c r="J30" s="195">
        <v>0</v>
      </c>
      <c r="K30" s="195">
        <v>0</v>
      </c>
      <c r="L30" s="195">
        <v>0</v>
      </c>
      <c r="M30" s="195">
        <v>0</v>
      </c>
      <c r="N30" s="440">
        <v>7645472.4195329593</v>
      </c>
      <c r="O30" s="223">
        <v>7645472.4195329593</v>
      </c>
      <c r="P30" s="110">
        <v>7453915</v>
      </c>
      <c r="Q30" s="111">
        <v>7728315</v>
      </c>
      <c r="R30" s="24"/>
    </row>
    <row r="31" spans="1:18">
      <c r="A31" s="433" t="s">
        <v>165</v>
      </c>
      <c r="B31" s="1824"/>
      <c r="C31" s="388">
        <v>0</v>
      </c>
      <c r="D31" s="195">
        <v>0</v>
      </c>
      <c r="E31" s="195">
        <v>0</v>
      </c>
      <c r="F31" s="195">
        <v>0</v>
      </c>
      <c r="G31" s="195">
        <v>0</v>
      </c>
      <c r="H31" s="195">
        <v>0</v>
      </c>
      <c r="I31" s="195">
        <v>0</v>
      </c>
      <c r="J31" s="195">
        <v>0</v>
      </c>
      <c r="K31" s="195">
        <v>0</v>
      </c>
      <c r="L31" s="195">
        <v>0</v>
      </c>
      <c r="M31" s="195">
        <v>0</v>
      </c>
      <c r="N31" s="440">
        <v>12312051.994175136</v>
      </c>
      <c r="O31" s="223">
        <v>12312051.994175136</v>
      </c>
      <c r="P31" s="110">
        <v>11377025</v>
      </c>
      <c r="Q31" s="111">
        <v>13690765</v>
      </c>
      <c r="R31" s="24"/>
    </row>
    <row r="32" spans="1:18">
      <c r="A32" s="433" t="s">
        <v>166</v>
      </c>
      <c r="B32" s="1824"/>
      <c r="C32" s="388">
        <v>0</v>
      </c>
      <c r="D32" s="195">
        <v>0</v>
      </c>
      <c r="E32" s="195">
        <v>0</v>
      </c>
      <c r="F32" s="195">
        <v>0</v>
      </c>
      <c r="G32" s="195">
        <v>0</v>
      </c>
      <c r="H32" s="195">
        <v>0</v>
      </c>
      <c r="I32" s="195">
        <v>0</v>
      </c>
      <c r="J32" s="195">
        <v>0</v>
      </c>
      <c r="K32" s="195">
        <v>0</v>
      </c>
      <c r="L32" s="195">
        <v>0</v>
      </c>
      <c r="M32" s="195">
        <v>0</v>
      </c>
      <c r="N32" s="440">
        <v>3719860.2492079996</v>
      </c>
      <c r="O32" s="223">
        <v>3719860.2492079996</v>
      </c>
      <c r="P32" s="110">
        <v>4001260</v>
      </c>
      <c r="Q32" s="111">
        <v>3938485</v>
      </c>
      <c r="R32" s="24"/>
    </row>
    <row r="33" spans="1:18">
      <c r="A33" s="433" t="s">
        <v>167</v>
      </c>
      <c r="B33" s="1824"/>
      <c r="C33" s="388">
        <v>0</v>
      </c>
      <c r="D33" s="195">
        <v>0</v>
      </c>
      <c r="E33" s="195">
        <v>0</v>
      </c>
      <c r="F33" s="195">
        <v>0</v>
      </c>
      <c r="G33" s="195">
        <v>0</v>
      </c>
      <c r="H33" s="195">
        <v>0</v>
      </c>
      <c r="I33" s="195">
        <v>0</v>
      </c>
      <c r="J33" s="195">
        <v>0</v>
      </c>
      <c r="K33" s="195">
        <v>0</v>
      </c>
      <c r="L33" s="195">
        <v>0</v>
      </c>
      <c r="M33" s="195">
        <v>0</v>
      </c>
      <c r="N33" s="440">
        <v>0</v>
      </c>
      <c r="O33" s="223">
        <v>0</v>
      </c>
      <c r="P33" s="110">
        <v>0</v>
      </c>
      <c r="Q33" s="111">
        <v>0</v>
      </c>
      <c r="R33" s="24"/>
    </row>
    <row r="34" spans="1:18">
      <c r="A34" s="433" t="s">
        <v>168</v>
      </c>
      <c r="B34" s="1824"/>
      <c r="C34" s="388">
        <v>0</v>
      </c>
      <c r="D34" s="195">
        <v>0</v>
      </c>
      <c r="E34" s="195">
        <v>0</v>
      </c>
      <c r="F34" s="195">
        <v>0</v>
      </c>
      <c r="G34" s="195">
        <v>0</v>
      </c>
      <c r="H34" s="195">
        <v>0</v>
      </c>
      <c r="I34" s="195">
        <v>0</v>
      </c>
      <c r="J34" s="195">
        <v>0</v>
      </c>
      <c r="K34" s="195">
        <v>0</v>
      </c>
      <c r="L34" s="195">
        <v>0</v>
      </c>
      <c r="M34" s="195">
        <v>0</v>
      </c>
      <c r="N34" s="440">
        <v>0</v>
      </c>
      <c r="O34" s="223">
        <v>0</v>
      </c>
      <c r="P34" s="110">
        <v>0</v>
      </c>
      <c r="Q34" s="111">
        <v>0</v>
      </c>
      <c r="R34" s="24"/>
    </row>
    <row r="35" spans="1:18">
      <c r="A35" s="433" t="s">
        <v>169</v>
      </c>
      <c r="B35" s="1824"/>
      <c r="C35" s="388">
        <v>0</v>
      </c>
      <c r="D35" s="195">
        <v>0</v>
      </c>
      <c r="E35" s="195">
        <v>0</v>
      </c>
      <c r="F35" s="195">
        <v>0</v>
      </c>
      <c r="G35" s="195">
        <v>0</v>
      </c>
      <c r="H35" s="195">
        <v>0</v>
      </c>
      <c r="I35" s="195">
        <v>0</v>
      </c>
      <c r="J35" s="195">
        <v>0</v>
      </c>
      <c r="K35" s="195">
        <v>0</v>
      </c>
      <c r="L35" s="195">
        <v>0</v>
      </c>
      <c r="M35" s="195">
        <v>0</v>
      </c>
      <c r="N35" s="440">
        <v>0</v>
      </c>
      <c r="O35" s="223">
        <v>0</v>
      </c>
      <c r="P35" s="110">
        <v>0</v>
      </c>
      <c r="Q35" s="111">
        <v>0</v>
      </c>
      <c r="R35" s="24"/>
    </row>
    <row r="36" spans="1:18">
      <c r="A36" s="433" t="s">
        <v>170</v>
      </c>
      <c r="B36" s="1824"/>
      <c r="C36" s="388">
        <v>0</v>
      </c>
      <c r="D36" s="195">
        <v>0</v>
      </c>
      <c r="E36" s="195">
        <v>0</v>
      </c>
      <c r="F36" s="195">
        <v>0</v>
      </c>
      <c r="G36" s="195">
        <v>0</v>
      </c>
      <c r="H36" s="195">
        <v>0</v>
      </c>
      <c r="I36" s="195">
        <v>0</v>
      </c>
      <c r="J36" s="195">
        <v>0</v>
      </c>
      <c r="K36" s="195">
        <v>0</v>
      </c>
      <c r="L36" s="195">
        <v>0</v>
      </c>
      <c r="M36" s="195">
        <v>0</v>
      </c>
      <c r="N36" s="440">
        <v>0</v>
      </c>
      <c r="O36" s="223">
        <v>0</v>
      </c>
      <c r="P36" s="110">
        <v>0</v>
      </c>
      <c r="Q36" s="111">
        <v>0</v>
      </c>
      <c r="R36" s="24"/>
    </row>
    <row r="37" spans="1:18">
      <c r="A37" s="433" t="s">
        <v>171</v>
      </c>
      <c r="B37" s="1824"/>
      <c r="C37" s="388">
        <v>0</v>
      </c>
      <c r="D37" s="195">
        <v>0</v>
      </c>
      <c r="E37" s="195">
        <v>0</v>
      </c>
      <c r="F37" s="195">
        <v>0</v>
      </c>
      <c r="G37" s="195">
        <v>0</v>
      </c>
      <c r="H37" s="195">
        <v>0</v>
      </c>
      <c r="I37" s="195">
        <v>0</v>
      </c>
      <c r="J37" s="195">
        <v>0</v>
      </c>
      <c r="K37" s="195">
        <v>0</v>
      </c>
      <c r="L37" s="195">
        <v>0</v>
      </c>
      <c r="M37" s="195">
        <v>0</v>
      </c>
      <c r="N37" s="440">
        <v>0</v>
      </c>
      <c r="O37" s="223">
        <v>0</v>
      </c>
      <c r="P37" s="110">
        <v>0</v>
      </c>
      <c r="Q37" s="111">
        <v>0</v>
      </c>
      <c r="R37" s="24"/>
    </row>
    <row r="38" spans="1:18">
      <c r="A38" s="456" t="s">
        <v>174</v>
      </c>
      <c r="B38" s="1825"/>
      <c r="C38" s="405">
        <v>0</v>
      </c>
      <c r="D38" s="403">
        <v>0</v>
      </c>
      <c r="E38" s="403">
        <v>0</v>
      </c>
      <c r="F38" s="403">
        <v>0</v>
      </c>
      <c r="G38" s="403">
        <v>0</v>
      </c>
      <c r="H38" s="403">
        <v>0</v>
      </c>
      <c r="I38" s="403">
        <v>0</v>
      </c>
      <c r="J38" s="403">
        <v>0</v>
      </c>
      <c r="K38" s="403">
        <v>0</v>
      </c>
      <c r="L38" s="403">
        <v>0</v>
      </c>
      <c r="M38" s="403">
        <v>0</v>
      </c>
      <c r="N38" s="1826">
        <v>69917607.241125479</v>
      </c>
      <c r="O38" s="407">
        <v>69917607.241125479</v>
      </c>
      <c r="P38" s="403">
        <v>53548075</v>
      </c>
      <c r="Q38" s="404">
        <v>57194035</v>
      </c>
      <c r="R38" s="24"/>
    </row>
    <row r="39" spans="1:18" ht="2.25" customHeight="1">
      <c r="A39" s="453"/>
      <c r="B39" s="1824"/>
      <c r="C39" s="112"/>
      <c r="D39" s="110"/>
      <c r="E39" s="110"/>
      <c r="F39" s="110"/>
      <c r="G39" s="110"/>
      <c r="H39" s="110"/>
      <c r="I39" s="110"/>
      <c r="J39" s="110"/>
      <c r="K39" s="110"/>
      <c r="L39" s="110"/>
      <c r="M39" s="110"/>
      <c r="N39" s="440"/>
      <c r="O39" s="223"/>
      <c r="P39" s="110"/>
      <c r="Q39" s="111"/>
      <c r="R39" s="24"/>
    </row>
    <row r="40" spans="1:18">
      <c r="A40" s="1828" t="s">
        <v>1329</v>
      </c>
      <c r="B40" s="1829"/>
      <c r="C40" s="405">
        <v>0</v>
      </c>
      <c r="D40" s="403">
        <v>0</v>
      </c>
      <c r="E40" s="403">
        <v>0</v>
      </c>
      <c r="F40" s="403">
        <v>0</v>
      </c>
      <c r="G40" s="403">
        <v>0</v>
      </c>
      <c r="H40" s="403">
        <v>0</v>
      </c>
      <c r="I40" s="403">
        <v>0</v>
      </c>
      <c r="J40" s="403">
        <v>0</v>
      </c>
      <c r="K40" s="403">
        <v>0</v>
      </c>
      <c r="L40" s="403">
        <v>0</v>
      </c>
      <c r="M40" s="403">
        <v>0</v>
      </c>
      <c r="N40" s="1826">
        <v>-15569463.687525474</v>
      </c>
      <c r="O40" s="407">
        <v>-15569463.687525474</v>
      </c>
      <c r="P40" s="403">
        <v>2877807.3479039967</v>
      </c>
      <c r="Q40" s="404">
        <v>18654436.060466379</v>
      </c>
    </row>
    <row r="41" spans="1:18" ht="5.25" customHeight="1">
      <c r="A41" s="453"/>
      <c r="B41" s="1824"/>
      <c r="C41" s="112"/>
      <c r="D41" s="110"/>
      <c r="E41" s="110"/>
      <c r="F41" s="110"/>
      <c r="G41" s="110"/>
      <c r="H41" s="110"/>
      <c r="I41" s="110"/>
      <c r="J41" s="110"/>
      <c r="K41" s="110"/>
      <c r="L41" s="110"/>
      <c r="M41" s="110"/>
      <c r="N41" s="440"/>
      <c r="O41" s="223"/>
      <c r="P41" s="110"/>
      <c r="Q41" s="111"/>
    </row>
    <row r="42" spans="1:18">
      <c r="A42" s="433" t="s">
        <v>251</v>
      </c>
      <c r="B42" s="1824"/>
      <c r="C42" s="388">
        <v>0</v>
      </c>
      <c r="D42" s="195">
        <v>0</v>
      </c>
      <c r="E42" s="195">
        <v>0</v>
      </c>
      <c r="F42" s="195">
        <v>0</v>
      </c>
      <c r="G42" s="195">
        <v>0</v>
      </c>
      <c r="H42" s="195">
        <v>0</v>
      </c>
      <c r="I42" s="195">
        <v>0</v>
      </c>
      <c r="J42" s="195">
        <v>0</v>
      </c>
      <c r="K42" s="195">
        <v>0</v>
      </c>
      <c r="L42" s="195">
        <v>0</v>
      </c>
      <c r="M42" s="195">
        <v>0</v>
      </c>
      <c r="N42" s="440">
        <v>0</v>
      </c>
      <c r="O42" s="223">
        <v>0</v>
      </c>
      <c r="P42" s="110">
        <v>0</v>
      </c>
      <c r="Q42" s="111">
        <v>0</v>
      </c>
    </row>
    <row r="43" spans="1:18">
      <c r="A43" s="433" t="s">
        <v>253</v>
      </c>
      <c r="B43" s="1824"/>
      <c r="C43" s="388">
        <v>0</v>
      </c>
      <c r="D43" s="195">
        <v>0</v>
      </c>
      <c r="E43" s="195">
        <v>0</v>
      </c>
      <c r="F43" s="195">
        <v>0</v>
      </c>
      <c r="G43" s="195">
        <v>0</v>
      </c>
      <c r="H43" s="195">
        <v>0</v>
      </c>
      <c r="I43" s="195">
        <v>0</v>
      </c>
      <c r="J43" s="195">
        <v>0</v>
      </c>
      <c r="K43" s="195">
        <v>0</v>
      </c>
      <c r="L43" s="195">
        <v>0</v>
      </c>
      <c r="M43" s="195">
        <v>0</v>
      </c>
      <c r="N43" s="440">
        <v>0</v>
      </c>
      <c r="O43" s="223">
        <v>0</v>
      </c>
      <c r="P43" s="110">
        <v>0</v>
      </c>
      <c r="Q43" s="111">
        <v>0</v>
      </c>
    </row>
    <row r="44" spans="1:18">
      <c r="A44" s="1040" t="s">
        <v>35</v>
      </c>
      <c r="B44" s="1836"/>
      <c r="C44" s="388">
        <v>0</v>
      </c>
      <c r="D44" s="195">
        <v>0</v>
      </c>
      <c r="E44" s="195">
        <v>0</v>
      </c>
      <c r="F44" s="195">
        <v>0</v>
      </c>
      <c r="G44" s="195">
        <v>0</v>
      </c>
      <c r="H44" s="195">
        <v>0</v>
      </c>
      <c r="I44" s="195">
        <v>0</v>
      </c>
      <c r="J44" s="195">
        <v>0</v>
      </c>
      <c r="K44" s="195">
        <v>0</v>
      </c>
      <c r="L44" s="195">
        <v>0</v>
      </c>
      <c r="M44" s="195">
        <v>0</v>
      </c>
      <c r="N44" s="440">
        <v>0</v>
      </c>
      <c r="O44" s="223">
        <v>0</v>
      </c>
      <c r="P44" s="110">
        <v>0</v>
      </c>
      <c r="Q44" s="111">
        <v>0</v>
      </c>
    </row>
    <row r="45" spans="1:18">
      <c r="A45" s="1778" t="s">
        <v>31</v>
      </c>
      <c r="B45" s="1837">
        <v>1</v>
      </c>
      <c r="C45" s="475">
        <v>0</v>
      </c>
      <c r="D45" s="413">
        <v>0</v>
      </c>
      <c r="E45" s="413">
        <v>0</v>
      </c>
      <c r="F45" s="413">
        <v>0</v>
      </c>
      <c r="G45" s="413">
        <v>0</v>
      </c>
      <c r="H45" s="413">
        <v>0</v>
      </c>
      <c r="I45" s="413">
        <v>0</v>
      </c>
      <c r="J45" s="413">
        <v>0</v>
      </c>
      <c r="K45" s="413">
        <v>0</v>
      </c>
      <c r="L45" s="413">
        <v>0</v>
      </c>
      <c r="M45" s="413">
        <v>0</v>
      </c>
      <c r="N45" s="1729">
        <v>-15569463.687525474</v>
      </c>
      <c r="O45" s="678">
        <v>-15569463.687525474</v>
      </c>
      <c r="P45" s="413">
        <v>2877807.3479039967</v>
      </c>
      <c r="Q45" s="474">
        <v>18654436.060466379</v>
      </c>
    </row>
    <row r="46" spans="1:18" s="325" customFormat="1" hidden="1">
      <c r="A46" s="1838" t="s">
        <v>98</v>
      </c>
      <c r="B46" s="1839"/>
      <c r="C46" s="423"/>
      <c r="D46" s="423"/>
      <c r="E46" s="423"/>
      <c r="F46" s="423"/>
      <c r="G46" s="423"/>
      <c r="H46" s="423"/>
      <c r="I46" s="423"/>
      <c r="J46" s="423"/>
      <c r="K46" s="423"/>
      <c r="L46" s="423"/>
      <c r="M46" s="423"/>
      <c r="N46" s="423"/>
      <c r="O46" s="423"/>
      <c r="P46" s="423"/>
      <c r="Q46" s="423"/>
    </row>
    <row r="47" spans="1:18" s="325" customFormat="1" hidden="1">
      <c r="A47" s="1747" t="s">
        <v>1327</v>
      </c>
    </row>
    <row r="48" spans="1:18" hidden="1">
      <c r="A48" s="856" t="s">
        <v>600</v>
      </c>
      <c r="B48" s="856"/>
      <c r="C48" s="250">
        <v>-589416.66666666663</v>
      </c>
      <c r="D48" s="250">
        <v>-589416.66666666663</v>
      </c>
      <c r="E48" s="250">
        <v>-589416.66666666663</v>
      </c>
      <c r="F48" s="250">
        <v>-589416.66666666663</v>
      </c>
      <c r="G48" s="250">
        <v>-589416.66666666663</v>
      </c>
      <c r="H48" s="250">
        <v>-589416.66666666663</v>
      </c>
      <c r="I48" s="250">
        <v>-589416.66666666663</v>
      </c>
      <c r="J48" s="250">
        <v>-589416.66666666663</v>
      </c>
      <c r="K48" s="250">
        <v>-589416.66666666663</v>
      </c>
      <c r="L48" s="250">
        <v>-589416.66666666663</v>
      </c>
      <c r="M48" s="250">
        <v>-589416.66666666663</v>
      </c>
      <c r="N48" s="250">
        <v>-3009416.6666666642</v>
      </c>
      <c r="O48" s="1840">
        <v>-9492999.9999999925</v>
      </c>
      <c r="P48" s="1840">
        <v>-11542005</v>
      </c>
      <c r="Q48" s="1840">
        <v>-12176010</v>
      </c>
    </row>
    <row r="49" hidden="1"/>
    <row r="50" hidden="1"/>
    <row r="51" hidden="1"/>
    <row r="52" hidden="1"/>
    <row r="53" hidden="1"/>
    <row r="54" hidden="1"/>
    <row r="55" hidden="1"/>
    <row r="56" hidden="1"/>
    <row r="57" hidden="1"/>
    <row r="58" hidden="1"/>
    <row r="59" hidden="1"/>
    <row r="60" hidden="1"/>
    <row r="61" hidden="1"/>
    <row r="62" hidden="1"/>
    <row r="63" hidden="1"/>
    <row r="64" hidden="1"/>
    <row r="65" hidden="1"/>
  </sheetData>
  <mergeCells count="2">
    <mergeCell ref="C2:N2"/>
    <mergeCell ref="O2:Q2"/>
  </mergeCell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R69"/>
  <sheetViews>
    <sheetView workbookViewId="0"/>
  </sheetViews>
  <sheetFormatPr defaultRowHeight="12.75"/>
  <cols>
    <col min="1" max="1" width="30.7109375" style="2" customWidth="1"/>
    <col min="2" max="2" width="0" style="249" hidden="1" customWidth="1"/>
    <col min="3" max="16384" width="9.140625" style="2"/>
  </cols>
  <sheetData>
    <row r="1" spans="1:18" ht="13.5">
      <c r="A1" s="166" t="s">
        <v>1330</v>
      </c>
      <c r="B1" s="166"/>
      <c r="C1" s="166"/>
      <c r="D1" s="166"/>
      <c r="E1" s="166"/>
      <c r="F1" s="166"/>
      <c r="G1" s="166"/>
      <c r="H1" s="166"/>
      <c r="I1" s="166"/>
      <c r="J1" s="166"/>
      <c r="K1" s="166"/>
      <c r="L1" s="166"/>
      <c r="M1" s="166"/>
      <c r="N1" s="166"/>
      <c r="O1" s="166"/>
      <c r="P1" s="166"/>
      <c r="Q1" s="166"/>
    </row>
    <row r="2" spans="1:18">
      <c r="A2" s="1624" t="s">
        <v>1</v>
      </c>
      <c r="B2" s="1818" t="s">
        <v>72</v>
      </c>
      <c r="C2" s="2176" t="s">
        <v>13</v>
      </c>
      <c r="D2" s="2177"/>
      <c r="E2" s="2177"/>
      <c r="F2" s="2177"/>
      <c r="G2" s="2177"/>
      <c r="H2" s="2177"/>
      <c r="I2" s="2177"/>
      <c r="J2" s="2177"/>
      <c r="K2" s="2177"/>
      <c r="L2" s="2177"/>
      <c r="M2" s="2177"/>
      <c r="N2" s="2177"/>
      <c r="O2" s="2178" t="s">
        <v>1313</v>
      </c>
      <c r="P2" s="2179"/>
      <c r="Q2" s="2180"/>
    </row>
    <row r="3" spans="1:18" ht="25.5">
      <c r="A3" s="1819" t="s">
        <v>73</v>
      </c>
      <c r="B3" s="1820"/>
      <c r="C3" s="8" t="s">
        <v>1314</v>
      </c>
      <c r="D3" s="1168" t="s">
        <v>1315</v>
      </c>
      <c r="E3" s="1168" t="s">
        <v>1316</v>
      </c>
      <c r="F3" s="1168" t="s">
        <v>1317</v>
      </c>
      <c r="G3" s="1168" t="s">
        <v>1318</v>
      </c>
      <c r="H3" s="1168" t="s">
        <v>1319</v>
      </c>
      <c r="I3" s="1168" t="s">
        <v>1320</v>
      </c>
      <c r="J3" s="1168" t="s">
        <v>1321</v>
      </c>
      <c r="K3" s="1168" t="s">
        <v>1322</v>
      </c>
      <c r="L3" s="1168" t="s">
        <v>1323</v>
      </c>
      <c r="M3" s="1168" t="s">
        <v>1324</v>
      </c>
      <c r="N3" s="10" t="s">
        <v>1325</v>
      </c>
      <c r="O3" s="8" t="s">
        <v>13</v>
      </c>
      <c r="P3" s="9" t="s">
        <v>14</v>
      </c>
      <c r="Q3" s="10" t="s">
        <v>15</v>
      </c>
    </row>
    <row r="4" spans="1:18">
      <c r="A4" s="172" t="s">
        <v>74</v>
      </c>
      <c r="B4" s="1827"/>
      <c r="C4" s="491"/>
      <c r="D4" s="489"/>
      <c r="E4" s="489"/>
      <c r="F4" s="489"/>
      <c r="G4" s="489"/>
      <c r="H4" s="489"/>
      <c r="I4" s="489"/>
      <c r="J4" s="489"/>
      <c r="K4" s="489"/>
      <c r="L4" s="489"/>
      <c r="M4" s="489"/>
      <c r="N4" s="492"/>
      <c r="O4" s="491"/>
      <c r="P4" s="489"/>
      <c r="Q4" s="492"/>
      <c r="R4" s="24"/>
    </row>
    <row r="5" spans="1:18">
      <c r="A5" s="179" t="s">
        <v>75</v>
      </c>
      <c r="B5" s="1824"/>
      <c r="C5" s="523">
        <v>0</v>
      </c>
      <c r="D5" s="18">
        <v>0</v>
      </c>
      <c r="E5" s="18">
        <v>0</v>
      </c>
      <c r="F5" s="18">
        <v>0</v>
      </c>
      <c r="G5" s="18">
        <v>0</v>
      </c>
      <c r="H5" s="18">
        <v>0</v>
      </c>
      <c r="I5" s="18">
        <v>0</v>
      </c>
      <c r="J5" s="18">
        <v>0</v>
      </c>
      <c r="K5" s="18">
        <v>0</v>
      </c>
      <c r="L5" s="18">
        <v>0</v>
      </c>
      <c r="M5" s="18">
        <v>0</v>
      </c>
      <c r="N5" s="122">
        <v>25221892.719999999</v>
      </c>
      <c r="O5" s="123">
        <v>25221892.719999999</v>
      </c>
      <c r="P5" s="121">
        <v>27648857.347903997</v>
      </c>
      <c r="Q5" s="122">
        <v>45291956.060466379</v>
      </c>
      <c r="R5" s="24"/>
    </row>
    <row r="6" spans="1:18">
      <c r="A6" s="520" t="s">
        <v>76</v>
      </c>
      <c r="B6" s="1824"/>
      <c r="C6" s="388">
        <v>0</v>
      </c>
      <c r="D6" s="195">
        <v>0</v>
      </c>
      <c r="E6" s="195">
        <v>0</v>
      </c>
      <c r="F6" s="195">
        <v>0</v>
      </c>
      <c r="G6" s="195">
        <v>0</v>
      </c>
      <c r="H6" s="195">
        <v>0</v>
      </c>
      <c r="I6" s="195">
        <v>0</v>
      </c>
      <c r="J6" s="195">
        <v>0</v>
      </c>
      <c r="K6" s="195">
        <v>0</v>
      </c>
      <c r="L6" s="195">
        <v>0</v>
      </c>
      <c r="M6" s="195">
        <v>0</v>
      </c>
      <c r="N6" s="111">
        <v>873000</v>
      </c>
      <c r="O6" s="112">
        <v>873000</v>
      </c>
      <c r="P6" s="19">
        <v>595000</v>
      </c>
      <c r="Q6" s="583">
        <v>629000</v>
      </c>
      <c r="R6" s="24"/>
    </row>
    <row r="7" spans="1:18">
      <c r="A7" s="520" t="s">
        <v>77</v>
      </c>
      <c r="B7" s="1824"/>
      <c r="C7" s="1843">
        <v>0</v>
      </c>
      <c r="D7" s="1478">
        <v>0</v>
      </c>
      <c r="E7" s="1478">
        <v>0</v>
      </c>
      <c r="F7" s="1478">
        <v>0</v>
      </c>
      <c r="G7" s="1478">
        <v>0</v>
      </c>
      <c r="H7" s="1478">
        <v>0</v>
      </c>
      <c r="I7" s="1478">
        <v>0</v>
      </c>
      <c r="J7" s="1478">
        <v>0</v>
      </c>
      <c r="K7" s="1478">
        <v>0</v>
      </c>
      <c r="L7" s="1478">
        <v>0</v>
      </c>
      <c r="M7" s="1478">
        <v>0</v>
      </c>
      <c r="N7" s="111">
        <v>24045762.719999999</v>
      </c>
      <c r="O7" s="112">
        <v>24045762.719999999</v>
      </c>
      <c r="P7" s="19">
        <v>26658777.347903997</v>
      </c>
      <c r="Q7" s="583">
        <v>44266666.060466379</v>
      </c>
      <c r="R7" s="24"/>
    </row>
    <row r="8" spans="1:18">
      <c r="A8" s="520" t="s">
        <v>78</v>
      </c>
      <c r="B8" s="1824"/>
      <c r="C8" s="388">
        <v>0</v>
      </c>
      <c r="D8" s="195">
        <v>0</v>
      </c>
      <c r="E8" s="195">
        <v>0</v>
      </c>
      <c r="F8" s="195">
        <v>0</v>
      </c>
      <c r="G8" s="195">
        <v>0</v>
      </c>
      <c r="H8" s="195">
        <v>0</v>
      </c>
      <c r="I8" s="195">
        <v>0</v>
      </c>
      <c r="J8" s="195">
        <v>0</v>
      </c>
      <c r="K8" s="195">
        <v>0</v>
      </c>
      <c r="L8" s="195">
        <v>0</v>
      </c>
      <c r="M8" s="195">
        <v>0</v>
      </c>
      <c r="N8" s="111">
        <v>303130</v>
      </c>
      <c r="O8" s="112">
        <v>303130</v>
      </c>
      <c r="P8" s="19">
        <v>395080</v>
      </c>
      <c r="Q8" s="583">
        <v>396290</v>
      </c>
      <c r="R8" s="24"/>
    </row>
    <row r="9" spans="1:18">
      <c r="A9" s="179" t="s">
        <v>79</v>
      </c>
      <c r="B9" s="1824"/>
      <c r="C9" s="523">
        <v>0</v>
      </c>
      <c r="D9" s="18">
        <v>0</v>
      </c>
      <c r="E9" s="18">
        <v>0</v>
      </c>
      <c r="F9" s="18">
        <v>0</v>
      </c>
      <c r="G9" s="18">
        <v>0</v>
      </c>
      <c r="H9" s="18">
        <v>0</v>
      </c>
      <c r="I9" s="18">
        <v>0</v>
      </c>
      <c r="J9" s="18">
        <v>0</v>
      </c>
      <c r="K9" s="18">
        <v>0</v>
      </c>
      <c r="L9" s="18">
        <v>0</v>
      </c>
      <c r="M9" s="18">
        <v>0</v>
      </c>
      <c r="N9" s="122">
        <v>729000</v>
      </c>
      <c r="O9" s="123">
        <v>729000</v>
      </c>
      <c r="P9" s="660">
        <v>659930</v>
      </c>
      <c r="Q9" s="603">
        <v>666040</v>
      </c>
      <c r="R9" s="24"/>
    </row>
    <row r="10" spans="1:18">
      <c r="A10" s="520" t="s">
        <v>80</v>
      </c>
      <c r="B10" s="1824"/>
      <c r="C10" s="388">
        <v>0</v>
      </c>
      <c r="D10" s="195">
        <v>0</v>
      </c>
      <c r="E10" s="195">
        <v>0</v>
      </c>
      <c r="F10" s="195">
        <v>0</v>
      </c>
      <c r="G10" s="195">
        <v>0</v>
      </c>
      <c r="H10" s="195">
        <v>0</v>
      </c>
      <c r="I10" s="195">
        <v>0</v>
      </c>
      <c r="J10" s="195">
        <v>0</v>
      </c>
      <c r="K10" s="195">
        <v>0</v>
      </c>
      <c r="L10" s="195">
        <v>0</v>
      </c>
      <c r="M10" s="195">
        <v>0</v>
      </c>
      <c r="N10" s="111">
        <v>715000</v>
      </c>
      <c r="O10" s="112">
        <v>715000</v>
      </c>
      <c r="P10" s="19">
        <v>640930</v>
      </c>
      <c r="Q10" s="583">
        <v>647040</v>
      </c>
      <c r="R10" s="24"/>
    </row>
    <row r="11" spans="1:18">
      <c r="A11" s="520" t="s">
        <v>81</v>
      </c>
      <c r="B11" s="1824"/>
      <c r="C11" s="388">
        <v>0</v>
      </c>
      <c r="D11" s="195">
        <v>0</v>
      </c>
      <c r="E11" s="195">
        <v>0</v>
      </c>
      <c r="F11" s="195">
        <v>0</v>
      </c>
      <c r="G11" s="195">
        <v>0</v>
      </c>
      <c r="H11" s="195">
        <v>0</v>
      </c>
      <c r="I11" s="195">
        <v>0</v>
      </c>
      <c r="J11" s="195">
        <v>0</v>
      </c>
      <c r="K11" s="195">
        <v>0</v>
      </c>
      <c r="L11" s="195">
        <v>0</v>
      </c>
      <c r="M11" s="195">
        <v>0</v>
      </c>
      <c r="N11" s="111">
        <v>12000</v>
      </c>
      <c r="O11" s="112">
        <v>12000</v>
      </c>
      <c r="P11" s="19">
        <v>14000</v>
      </c>
      <c r="Q11" s="583">
        <v>14000</v>
      </c>
      <c r="R11" s="24"/>
    </row>
    <row r="12" spans="1:18">
      <c r="A12" s="520" t="s">
        <v>82</v>
      </c>
      <c r="B12" s="1824"/>
      <c r="C12" s="388">
        <v>0</v>
      </c>
      <c r="D12" s="195">
        <v>0</v>
      </c>
      <c r="E12" s="195">
        <v>0</v>
      </c>
      <c r="F12" s="195">
        <v>0</v>
      </c>
      <c r="G12" s="195">
        <v>0</v>
      </c>
      <c r="H12" s="195">
        <v>0</v>
      </c>
      <c r="I12" s="195">
        <v>0</v>
      </c>
      <c r="J12" s="195">
        <v>0</v>
      </c>
      <c r="K12" s="195">
        <v>0</v>
      </c>
      <c r="L12" s="195">
        <v>0</v>
      </c>
      <c r="M12" s="195">
        <v>0</v>
      </c>
      <c r="N12" s="111">
        <v>2000</v>
      </c>
      <c r="O12" s="112">
        <v>2000</v>
      </c>
      <c r="P12" s="19">
        <v>5000</v>
      </c>
      <c r="Q12" s="583">
        <v>5000</v>
      </c>
      <c r="R12" s="24"/>
    </row>
    <row r="13" spans="1:18">
      <c r="A13" s="520" t="s">
        <v>83</v>
      </c>
      <c r="B13" s="1824"/>
      <c r="C13" s="388">
        <v>0</v>
      </c>
      <c r="D13" s="195">
        <v>0</v>
      </c>
      <c r="E13" s="195">
        <v>0</v>
      </c>
      <c r="F13" s="195">
        <v>0</v>
      </c>
      <c r="G13" s="195">
        <v>0</v>
      </c>
      <c r="H13" s="195">
        <v>0</v>
      </c>
      <c r="I13" s="195">
        <v>0</v>
      </c>
      <c r="J13" s="195">
        <v>0</v>
      </c>
      <c r="K13" s="195">
        <v>0</v>
      </c>
      <c r="L13" s="195">
        <v>0</v>
      </c>
      <c r="M13" s="195">
        <v>0</v>
      </c>
      <c r="N13" s="111">
        <v>0</v>
      </c>
      <c r="O13" s="112">
        <v>0</v>
      </c>
      <c r="P13" s="19">
        <v>0</v>
      </c>
      <c r="Q13" s="583">
        <v>0</v>
      </c>
      <c r="R13" s="24"/>
    </row>
    <row r="14" spans="1:18">
      <c r="A14" s="520" t="s">
        <v>84</v>
      </c>
      <c r="B14" s="1824"/>
      <c r="C14" s="388">
        <v>0</v>
      </c>
      <c r="D14" s="195">
        <v>0</v>
      </c>
      <c r="E14" s="195">
        <v>0</v>
      </c>
      <c r="F14" s="195">
        <v>0</v>
      </c>
      <c r="G14" s="195">
        <v>0</v>
      </c>
      <c r="H14" s="195">
        <v>0</v>
      </c>
      <c r="I14" s="195">
        <v>0</v>
      </c>
      <c r="J14" s="195">
        <v>0</v>
      </c>
      <c r="K14" s="195">
        <v>0</v>
      </c>
      <c r="L14" s="195">
        <v>0</v>
      </c>
      <c r="M14" s="195">
        <v>0</v>
      </c>
      <c r="N14" s="111">
        <v>0</v>
      </c>
      <c r="O14" s="112">
        <v>0</v>
      </c>
      <c r="P14" s="19">
        <v>0</v>
      </c>
      <c r="Q14" s="583">
        <v>0</v>
      </c>
      <c r="R14" s="24"/>
    </row>
    <row r="15" spans="1:18">
      <c r="A15" s="179" t="s">
        <v>85</v>
      </c>
      <c r="B15" s="1824"/>
      <c r="C15" s="523">
        <v>0</v>
      </c>
      <c r="D15" s="18">
        <v>0</v>
      </c>
      <c r="E15" s="18">
        <v>0</v>
      </c>
      <c r="F15" s="18">
        <v>0</v>
      </c>
      <c r="G15" s="18">
        <v>0</v>
      </c>
      <c r="H15" s="18">
        <v>0</v>
      </c>
      <c r="I15" s="18">
        <v>0</v>
      </c>
      <c r="J15" s="18">
        <v>0</v>
      </c>
      <c r="K15" s="18">
        <v>0</v>
      </c>
      <c r="L15" s="18">
        <v>0</v>
      </c>
      <c r="M15" s="18">
        <v>0</v>
      </c>
      <c r="N15" s="122">
        <v>16524800</v>
      </c>
      <c r="O15" s="123">
        <v>16524800</v>
      </c>
      <c r="P15" s="660">
        <v>10833800</v>
      </c>
      <c r="Q15" s="603">
        <v>10834100</v>
      </c>
      <c r="R15" s="24"/>
    </row>
    <row r="16" spans="1:18">
      <c r="A16" s="520" t="s">
        <v>86</v>
      </c>
      <c r="B16" s="1824"/>
      <c r="C16" s="388">
        <v>0</v>
      </c>
      <c r="D16" s="195">
        <v>0</v>
      </c>
      <c r="E16" s="195">
        <v>0</v>
      </c>
      <c r="F16" s="195">
        <v>0</v>
      </c>
      <c r="G16" s="195">
        <v>0</v>
      </c>
      <c r="H16" s="195">
        <v>0</v>
      </c>
      <c r="I16" s="195">
        <v>0</v>
      </c>
      <c r="J16" s="195">
        <v>0</v>
      </c>
      <c r="K16" s="195">
        <v>0</v>
      </c>
      <c r="L16" s="195">
        <v>0</v>
      </c>
      <c r="M16" s="195">
        <v>0</v>
      </c>
      <c r="N16" s="111">
        <v>0</v>
      </c>
      <c r="O16" s="112">
        <v>0</v>
      </c>
      <c r="P16" s="19">
        <v>0</v>
      </c>
      <c r="Q16" s="583">
        <v>0</v>
      </c>
      <c r="R16" s="24"/>
    </row>
    <row r="17" spans="1:18">
      <c r="A17" s="520" t="s">
        <v>87</v>
      </c>
      <c r="B17" s="1824"/>
      <c r="C17" s="388">
        <v>0</v>
      </c>
      <c r="D17" s="195">
        <v>0</v>
      </c>
      <c r="E17" s="195">
        <v>0</v>
      </c>
      <c r="F17" s="195">
        <v>0</v>
      </c>
      <c r="G17" s="195">
        <v>0</v>
      </c>
      <c r="H17" s="195">
        <v>0</v>
      </c>
      <c r="I17" s="195">
        <v>0</v>
      </c>
      <c r="J17" s="195">
        <v>0</v>
      </c>
      <c r="K17" s="195">
        <v>0</v>
      </c>
      <c r="L17" s="195">
        <v>0</v>
      </c>
      <c r="M17" s="195">
        <v>0</v>
      </c>
      <c r="N17" s="111">
        <v>16524800</v>
      </c>
      <c r="O17" s="112">
        <v>16524800</v>
      </c>
      <c r="P17" s="19">
        <v>10833800</v>
      </c>
      <c r="Q17" s="583">
        <v>10834100</v>
      </c>
      <c r="R17" s="24"/>
    </row>
    <row r="18" spans="1:18">
      <c r="A18" s="520" t="s">
        <v>88</v>
      </c>
      <c r="B18" s="1824"/>
      <c r="C18" s="388">
        <v>0</v>
      </c>
      <c r="D18" s="195">
        <v>0</v>
      </c>
      <c r="E18" s="195">
        <v>0</v>
      </c>
      <c r="F18" s="195">
        <v>0</v>
      </c>
      <c r="G18" s="195">
        <v>0</v>
      </c>
      <c r="H18" s="195">
        <v>0</v>
      </c>
      <c r="I18" s="195">
        <v>0</v>
      </c>
      <c r="J18" s="195">
        <v>0</v>
      </c>
      <c r="K18" s="195">
        <v>0</v>
      </c>
      <c r="L18" s="195">
        <v>0</v>
      </c>
      <c r="M18" s="195">
        <v>0</v>
      </c>
      <c r="N18" s="111">
        <v>0</v>
      </c>
      <c r="O18" s="112">
        <v>0</v>
      </c>
      <c r="P18" s="19">
        <v>0</v>
      </c>
      <c r="Q18" s="583">
        <v>0</v>
      </c>
      <c r="R18" s="24"/>
    </row>
    <row r="19" spans="1:18">
      <c r="A19" s="179" t="s">
        <v>89</v>
      </c>
      <c r="B19" s="1824"/>
      <c r="C19" s="523">
        <v>0</v>
      </c>
      <c r="D19" s="18">
        <v>0</v>
      </c>
      <c r="E19" s="18">
        <v>0</v>
      </c>
      <c r="F19" s="18">
        <v>0</v>
      </c>
      <c r="G19" s="18">
        <v>0</v>
      </c>
      <c r="H19" s="18">
        <v>0</v>
      </c>
      <c r="I19" s="18">
        <v>0</v>
      </c>
      <c r="J19" s="18">
        <v>0</v>
      </c>
      <c r="K19" s="18">
        <v>0</v>
      </c>
      <c r="L19" s="18">
        <v>0</v>
      </c>
      <c r="M19" s="18">
        <v>0</v>
      </c>
      <c r="N19" s="122">
        <v>11627450.833600001</v>
      </c>
      <c r="O19" s="123">
        <v>11627450.833600001</v>
      </c>
      <c r="P19" s="660">
        <v>17053765</v>
      </c>
      <c r="Q19" s="603">
        <v>18852710</v>
      </c>
      <c r="R19" s="24"/>
    </row>
    <row r="20" spans="1:18">
      <c r="A20" s="520" t="s">
        <v>90</v>
      </c>
      <c r="B20" s="1824"/>
      <c r="C20" s="388">
        <v>0</v>
      </c>
      <c r="D20" s="195">
        <v>0</v>
      </c>
      <c r="E20" s="195">
        <v>0</v>
      </c>
      <c r="F20" s="195">
        <v>0</v>
      </c>
      <c r="G20" s="195">
        <v>0</v>
      </c>
      <c r="H20" s="195">
        <v>0</v>
      </c>
      <c r="I20" s="195">
        <v>0</v>
      </c>
      <c r="J20" s="195">
        <v>0</v>
      </c>
      <c r="K20" s="195">
        <v>0</v>
      </c>
      <c r="L20" s="195">
        <v>0</v>
      </c>
      <c r="M20" s="195">
        <v>0</v>
      </c>
      <c r="N20" s="111">
        <v>5315062.8486000011</v>
      </c>
      <c r="O20" s="112">
        <v>5315062.8486000011</v>
      </c>
      <c r="P20" s="19">
        <v>7888805</v>
      </c>
      <c r="Q20" s="583">
        <v>9138620</v>
      </c>
      <c r="R20" s="24"/>
    </row>
    <row r="21" spans="1:18">
      <c r="A21" s="520" t="s">
        <v>91</v>
      </c>
      <c r="B21" s="1824"/>
      <c r="C21" s="388">
        <v>0</v>
      </c>
      <c r="D21" s="195">
        <v>0</v>
      </c>
      <c r="E21" s="195">
        <v>0</v>
      </c>
      <c r="F21" s="195">
        <v>0</v>
      </c>
      <c r="G21" s="195">
        <v>0</v>
      </c>
      <c r="H21" s="195">
        <v>0</v>
      </c>
      <c r="I21" s="195">
        <v>0</v>
      </c>
      <c r="J21" s="195">
        <v>0</v>
      </c>
      <c r="K21" s="195">
        <v>0</v>
      </c>
      <c r="L21" s="195">
        <v>0</v>
      </c>
      <c r="M21" s="195">
        <v>0</v>
      </c>
      <c r="N21" s="111">
        <v>2116520.77</v>
      </c>
      <c r="O21" s="112">
        <v>2116520.77</v>
      </c>
      <c r="P21" s="19">
        <v>4140490</v>
      </c>
      <c r="Q21" s="583">
        <v>4388120</v>
      </c>
      <c r="R21" s="24"/>
    </row>
    <row r="22" spans="1:18">
      <c r="A22" s="520" t="s">
        <v>92</v>
      </c>
      <c r="B22" s="1824"/>
      <c r="C22" s="388">
        <v>0</v>
      </c>
      <c r="D22" s="195">
        <v>0</v>
      </c>
      <c r="E22" s="195">
        <v>0</v>
      </c>
      <c r="F22" s="195">
        <v>0</v>
      </c>
      <c r="G22" s="195">
        <v>0</v>
      </c>
      <c r="H22" s="195">
        <v>0</v>
      </c>
      <c r="I22" s="195">
        <v>0</v>
      </c>
      <c r="J22" s="195">
        <v>0</v>
      </c>
      <c r="K22" s="195">
        <v>0</v>
      </c>
      <c r="L22" s="195">
        <v>0</v>
      </c>
      <c r="M22" s="195">
        <v>0</v>
      </c>
      <c r="N22" s="111">
        <v>1603002.1949999998</v>
      </c>
      <c r="O22" s="112">
        <v>1603002.1949999998</v>
      </c>
      <c r="P22" s="19">
        <v>2555100</v>
      </c>
      <c r="Q22" s="583">
        <v>2708410</v>
      </c>
      <c r="R22" s="24"/>
    </row>
    <row r="23" spans="1:18">
      <c r="A23" s="520" t="s">
        <v>93</v>
      </c>
      <c r="B23" s="1824"/>
      <c r="C23" s="388">
        <v>0</v>
      </c>
      <c r="D23" s="195">
        <v>0</v>
      </c>
      <c r="E23" s="195">
        <v>0</v>
      </c>
      <c r="F23" s="195">
        <v>0</v>
      </c>
      <c r="G23" s="195">
        <v>0</v>
      </c>
      <c r="H23" s="195">
        <v>0</v>
      </c>
      <c r="I23" s="195">
        <v>0</v>
      </c>
      <c r="J23" s="195">
        <v>0</v>
      </c>
      <c r="K23" s="195">
        <v>0</v>
      </c>
      <c r="L23" s="195">
        <v>0</v>
      </c>
      <c r="M23" s="195">
        <v>0</v>
      </c>
      <c r="N23" s="111">
        <v>2592865.02</v>
      </c>
      <c r="O23" s="112">
        <v>2592865.02</v>
      </c>
      <c r="P23" s="19">
        <v>2469370</v>
      </c>
      <c r="Q23" s="583">
        <v>2617560</v>
      </c>
      <c r="R23" s="24"/>
    </row>
    <row r="24" spans="1:18">
      <c r="A24" s="179" t="s">
        <v>94</v>
      </c>
      <c r="B24" s="1824"/>
      <c r="C24" s="526">
        <v>0</v>
      </c>
      <c r="D24" s="524">
        <v>0</v>
      </c>
      <c r="E24" s="524">
        <v>0</v>
      </c>
      <c r="F24" s="524">
        <v>0</v>
      </c>
      <c r="G24" s="524">
        <v>0</v>
      </c>
      <c r="H24" s="524">
        <v>0</v>
      </c>
      <c r="I24" s="524">
        <v>0</v>
      </c>
      <c r="J24" s="524">
        <v>0</v>
      </c>
      <c r="K24" s="524">
        <v>0</v>
      </c>
      <c r="L24" s="524">
        <v>0</v>
      </c>
      <c r="M24" s="524">
        <v>0</v>
      </c>
      <c r="N24" s="122">
        <v>0</v>
      </c>
      <c r="O24" s="123">
        <v>0</v>
      </c>
      <c r="P24" s="660">
        <v>0</v>
      </c>
      <c r="Q24" s="603">
        <v>0</v>
      </c>
      <c r="R24" s="24"/>
    </row>
    <row r="25" spans="1:18">
      <c r="A25" s="456" t="s">
        <v>95</v>
      </c>
      <c r="B25" s="1825"/>
      <c r="C25" s="503">
        <v>0</v>
      </c>
      <c r="D25" s="217">
        <v>0</v>
      </c>
      <c r="E25" s="217">
        <v>0</v>
      </c>
      <c r="F25" s="217">
        <v>0</v>
      </c>
      <c r="G25" s="217">
        <v>0</v>
      </c>
      <c r="H25" s="217">
        <v>0</v>
      </c>
      <c r="I25" s="217">
        <v>0</v>
      </c>
      <c r="J25" s="217">
        <v>0</v>
      </c>
      <c r="K25" s="217">
        <v>0</v>
      </c>
      <c r="L25" s="217">
        <v>0</v>
      </c>
      <c r="M25" s="217">
        <v>0</v>
      </c>
      <c r="N25" s="217">
        <v>54103143.553599998</v>
      </c>
      <c r="O25" s="405">
        <v>54103143.553599998</v>
      </c>
      <c r="P25" s="403">
        <v>56196352.347903997</v>
      </c>
      <c r="Q25" s="404">
        <v>75644806.060466379</v>
      </c>
      <c r="R25" s="24"/>
    </row>
    <row r="26" spans="1:18" ht="4.5" customHeight="1">
      <c r="A26" s="453"/>
      <c r="B26" s="1824"/>
      <c r="C26" s="112"/>
      <c r="D26" s="110">
        <v>0</v>
      </c>
      <c r="E26" s="110">
        <v>0</v>
      </c>
      <c r="F26" s="110">
        <v>0</v>
      </c>
      <c r="G26" s="110">
        <v>0</v>
      </c>
      <c r="H26" s="110">
        <v>0</v>
      </c>
      <c r="I26" s="110">
        <v>0</v>
      </c>
      <c r="J26" s="110">
        <v>0</v>
      </c>
      <c r="K26" s="110">
        <v>0</v>
      </c>
      <c r="L26" s="110">
        <v>0</v>
      </c>
      <c r="M26" s="110">
        <v>0</v>
      </c>
      <c r="N26" s="111"/>
      <c r="O26" s="112"/>
      <c r="P26" s="110"/>
      <c r="Q26" s="111"/>
      <c r="R26" s="24"/>
    </row>
    <row r="27" spans="1:18">
      <c r="A27" s="172" t="s">
        <v>96</v>
      </c>
      <c r="B27" s="1827"/>
      <c r="C27" s="112"/>
      <c r="D27" s="110"/>
      <c r="E27" s="110"/>
      <c r="F27" s="110"/>
      <c r="G27" s="110"/>
      <c r="H27" s="110"/>
      <c r="I27" s="110"/>
      <c r="J27" s="110"/>
      <c r="K27" s="110"/>
      <c r="L27" s="110"/>
      <c r="M27" s="110"/>
      <c r="N27" s="111"/>
      <c r="O27" s="112"/>
      <c r="P27" s="110"/>
      <c r="Q27" s="111"/>
      <c r="R27" s="24"/>
    </row>
    <row r="28" spans="1:18">
      <c r="A28" s="179" t="s">
        <v>75</v>
      </c>
      <c r="B28" s="1824"/>
      <c r="C28" s="523">
        <v>0</v>
      </c>
      <c r="D28" s="18">
        <v>0</v>
      </c>
      <c r="E28" s="18">
        <v>0</v>
      </c>
      <c r="F28" s="18">
        <v>0</v>
      </c>
      <c r="G28" s="18">
        <v>0</v>
      </c>
      <c r="H28" s="18">
        <v>0</v>
      </c>
      <c r="I28" s="18">
        <v>0</v>
      </c>
      <c r="J28" s="18">
        <v>0</v>
      </c>
      <c r="K28" s="18">
        <v>0</v>
      </c>
      <c r="L28" s="18">
        <v>0</v>
      </c>
      <c r="M28" s="18">
        <v>0</v>
      </c>
      <c r="N28" s="122">
        <v>29060102.84818244</v>
      </c>
      <c r="O28" s="123">
        <v>29060102.84818244</v>
      </c>
      <c r="P28" s="121">
        <v>14059644</v>
      </c>
      <c r="Q28" s="122">
        <v>15022765</v>
      </c>
      <c r="R28" s="24"/>
    </row>
    <row r="29" spans="1:18">
      <c r="A29" s="520" t="s">
        <v>76</v>
      </c>
      <c r="B29" s="1824"/>
      <c r="C29" s="388">
        <v>0</v>
      </c>
      <c r="D29" s="195">
        <v>0</v>
      </c>
      <c r="E29" s="195">
        <v>0</v>
      </c>
      <c r="F29" s="195">
        <v>0</v>
      </c>
      <c r="G29" s="195">
        <v>0</v>
      </c>
      <c r="H29" s="195">
        <v>0</v>
      </c>
      <c r="I29" s="195">
        <v>0</v>
      </c>
      <c r="J29" s="195">
        <v>0</v>
      </c>
      <c r="K29" s="195">
        <v>0</v>
      </c>
      <c r="L29" s="195">
        <v>0</v>
      </c>
      <c r="M29" s="195">
        <v>0</v>
      </c>
      <c r="N29" s="111">
        <v>0</v>
      </c>
      <c r="O29" s="112">
        <v>0</v>
      </c>
      <c r="P29" s="110">
        <v>0</v>
      </c>
      <c r="Q29" s="111">
        <v>0</v>
      </c>
      <c r="R29" s="24"/>
    </row>
    <row r="30" spans="1:18">
      <c r="A30" s="520" t="s">
        <v>77</v>
      </c>
      <c r="B30" s="1824"/>
      <c r="C30" s="1843">
        <v>0</v>
      </c>
      <c r="D30" s="1478">
        <v>0</v>
      </c>
      <c r="E30" s="1478">
        <v>0</v>
      </c>
      <c r="F30" s="1478">
        <v>0</v>
      </c>
      <c r="G30" s="1478">
        <v>0</v>
      </c>
      <c r="H30" s="1478">
        <v>0</v>
      </c>
      <c r="I30" s="1478">
        <v>0</v>
      </c>
      <c r="J30" s="1478">
        <v>0</v>
      </c>
      <c r="K30" s="1478">
        <v>0</v>
      </c>
      <c r="L30" s="1478">
        <v>0</v>
      </c>
      <c r="M30" s="1478">
        <v>0</v>
      </c>
      <c r="N30" s="111">
        <v>28071561.385549095</v>
      </c>
      <c r="O30" s="112">
        <v>28071561.385549095</v>
      </c>
      <c r="P30" s="110">
        <v>13005874</v>
      </c>
      <c r="Q30" s="111">
        <v>13923810</v>
      </c>
      <c r="R30" s="24"/>
    </row>
    <row r="31" spans="1:18">
      <c r="A31" s="520" t="s">
        <v>78</v>
      </c>
      <c r="B31" s="1824"/>
      <c r="C31" s="388">
        <v>0</v>
      </c>
      <c r="D31" s="195">
        <v>0</v>
      </c>
      <c r="E31" s="195">
        <v>0</v>
      </c>
      <c r="F31" s="195">
        <v>0</v>
      </c>
      <c r="G31" s="195">
        <v>0</v>
      </c>
      <c r="H31" s="195">
        <v>0</v>
      </c>
      <c r="I31" s="195">
        <v>0</v>
      </c>
      <c r="J31" s="195">
        <v>0</v>
      </c>
      <c r="K31" s="195">
        <v>0</v>
      </c>
      <c r="L31" s="195">
        <v>0</v>
      </c>
      <c r="M31" s="195">
        <v>0</v>
      </c>
      <c r="N31" s="111">
        <v>988541.462633344</v>
      </c>
      <c r="O31" s="112">
        <v>988541.462633344</v>
      </c>
      <c r="P31" s="110">
        <v>1053770</v>
      </c>
      <c r="Q31" s="111">
        <v>1098955</v>
      </c>
      <c r="R31" s="24"/>
    </row>
    <row r="32" spans="1:18">
      <c r="A32" s="179" t="s">
        <v>79</v>
      </c>
      <c r="B32" s="1824"/>
      <c r="C32" s="523">
        <v>0</v>
      </c>
      <c r="D32" s="18">
        <v>0</v>
      </c>
      <c r="E32" s="18">
        <v>0</v>
      </c>
      <c r="F32" s="18">
        <v>0</v>
      </c>
      <c r="G32" s="18">
        <v>0</v>
      </c>
      <c r="H32" s="18">
        <v>0</v>
      </c>
      <c r="I32" s="18">
        <v>0</v>
      </c>
      <c r="J32" s="18">
        <v>0</v>
      </c>
      <c r="K32" s="18">
        <v>0</v>
      </c>
      <c r="L32" s="18">
        <v>0</v>
      </c>
      <c r="M32" s="18">
        <v>0</v>
      </c>
      <c r="N32" s="122">
        <v>1734922.842094752</v>
      </c>
      <c r="O32" s="123">
        <v>1734922.842094752</v>
      </c>
      <c r="P32" s="121">
        <v>1565080</v>
      </c>
      <c r="Q32" s="122">
        <v>1613520</v>
      </c>
      <c r="R32" s="24"/>
    </row>
    <row r="33" spans="1:18">
      <c r="A33" s="520" t="s">
        <v>80</v>
      </c>
      <c r="B33" s="1824"/>
      <c r="C33" s="388">
        <v>0</v>
      </c>
      <c r="D33" s="195">
        <v>0</v>
      </c>
      <c r="E33" s="195">
        <v>0</v>
      </c>
      <c r="F33" s="195">
        <v>0</v>
      </c>
      <c r="G33" s="195">
        <v>0</v>
      </c>
      <c r="H33" s="195">
        <v>0</v>
      </c>
      <c r="I33" s="195">
        <v>0</v>
      </c>
      <c r="J33" s="195">
        <v>0</v>
      </c>
      <c r="K33" s="195">
        <v>0</v>
      </c>
      <c r="L33" s="195">
        <v>0</v>
      </c>
      <c r="M33" s="195">
        <v>0</v>
      </c>
      <c r="N33" s="111">
        <v>1734922.842094752</v>
      </c>
      <c r="O33" s="112">
        <v>1734922.842094752</v>
      </c>
      <c r="P33" s="110">
        <v>1565080</v>
      </c>
      <c r="Q33" s="111">
        <v>1613520</v>
      </c>
      <c r="R33" s="24"/>
    </row>
    <row r="34" spans="1:18">
      <c r="A34" s="520" t="s">
        <v>81</v>
      </c>
      <c r="B34" s="1824"/>
      <c r="C34" s="388">
        <v>0</v>
      </c>
      <c r="D34" s="195">
        <v>0</v>
      </c>
      <c r="E34" s="195">
        <v>0</v>
      </c>
      <c r="F34" s="195">
        <v>0</v>
      </c>
      <c r="G34" s="195">
        <v>0</v>
      </c>
      <c r="H34" s="195">
        <v>0</v>
      </c>
      <c r="I34" s="195">
        <v>0</v>
      </c>
      <c r="J34" s="195">
        <v>0</v>
      </c>
      <c r="K34" s="195">
        <v>0</v>
      </c>
      <c r="L34" s="195">
        <v>0</v>
      </c>
      <c r="M34" s="195">
        <v>0</v>
      </c>
      <c r="N34" s="111">
        <v>0</v>
      </c>
      <c r="O34" s="112">
        <v>0</v>
      </c>
      <c r="P34" s="110">
        <v>0</v>
      </c>
      <c r="Q34" s="111">
        <v>0</v>
      </c>
      <c r="R34" s="24"/>
    </row>
    <row r="35" spans="1:18">
      <c r="A35" s="520" t="s">
        <v>82</v>
      </c>
      <c r="B35" s="1824"/>
      <c r="C35" s="388">
        <v>0</v>
      </c>
      <c r="D35" s="195">
        <v>0</v>
      </c>
      <c r="E35" s="195">
        <v>0</v>
      </c>
      <c r="F35" s="195">
        <v>0</v>
      </c>
      <c r="G35" s="195">
        <v>0</v>
      </c>
      <c r="H35" s="195">
        <v>0</v>
      </c>
      <c r="I35" s="195">
        <v>0</v>
      </c>
      <c r="J35" s="195">
        <v>0</v>
      </c>
      <c r="K35" s="195">
        <v>0</v>
      </c>
      <c r="L35" s="195">
        <v>0</v>
      </c>
      <c r="M35" s="195">
        <v>0</v>
      </c>
      <c r="N35" s="111">
        <v>0</v>
      </c>
      <c r="O35" s="112">
        <v>0</v>
      </c>
      <c r="P35" s="110">
        <v>0</v>
      </c>
      <c r="Q35" s="111">
        <v>0</v>
      </c>
      <c r="R35" s="24"/>
    </row>
    <row r="36" spans="1:18">
      <c r="A36" s="520" t="s">
        <v>83</v>
      </c>
      <c r="B36" s="1824"/>
      <c r="C36" s="388">
        <v>0</v>
      </c>
      <c r="D36" s="195">
        <v>0</v>
      </c>
      <c r="E36" s="195">
        <v>0</v>
      </c>
      <c r="F36" s="195">
        <v>0</v>
      </c>
      <c r="G36" s="195">
        <v>0</v>
      </c>
      <c r="H36" s="195">
        <v>0</v>
      </c>
      <c r="I36" s="195">
        <v>0</v>
      </c>
      <c r="J36" s="195">
        <v>0</v>
      </c>
      <c r="K36" s="195">
        <v>0</v>
      </c>
      <c r="L36" s="195">
        <v>0</v>
      </c>
      <c r="M36" s="195">
        <v>0</v>
      </c>
      <c r="N36" s="111">
        <v>0</v>
      </c>
      <c r="O36" s="112">
        <v>0</v>
      </c>
      <c r="P36" s="110">
        <v>0</v>
      </c>
      <c r="Q36" s="111">
        <v>0</v>
      </c>
      <c r="R36" s="24"/>
    </row>
    <row r="37" spans="1:18">
      <c r="A37" s="520" t="s">
        <v>84</v>
      </c>
      <c r="B37" s="1824"/>
      <c r="C37" s="388">
        <v>0</v>
      </c>
      <c r="D37" s="195">
        <v>0</v>
      </c>
      <c r="E37" s="195">
        <v>0</v>
      </c>
      <c r="F37" s="195">
        <v>0</v>
      </c>
      <c r="G37" s="195">
        <v>0</v>
      </c>
      <c r="H37" s="195">
        <v>0</v>
      </c>
      <c r="I37" s="195">
        <v>0</v>
      </c>
      <c r="J37" s="195">
        <v>0</v>
      </c>
      <c r="K37" s="195">
        <v>0</v>
      </c>
      <c r="L37" s="195">
        <v>0</v>
      </c>
      <c r="M37" s="195">
        <v>0</v>
      </c>
      <c r="N37" s="111">
        <v>0</v>
      </c>
      <c r="O37" s="112">
        <v>0</v>
      </c>
      <c r="P37" s="110">
        <v>0</v>
      </c>
      <c r="Q37" s="111">
        <v>0</v>
      </c>
      <c r="R37" s="24"/>
    </row>
    <row r="38" spans="1:18">
      <c r="A38" s="179" t="s">
        <v>85</v>
      </c>
      <c r="B38" s="1824"/>
      <c r="C38" s="523">
        <v>0</v>
      </c>
      <c r="D38" s="18">
        <v>0</v>
      </c>
      <c r="E38" s="18">
        <v>0</v>
      </c>
      <c r="F38" s="18">
        <v>0</v>
      </c>
      <c r="G38" s="18">
        <v>0</v>
      </c>
      <c r="H38" s="18">
        <v>0</v>
      </c>
      <c r="I38" s="18">
        <v>0</v>
      </c>
      <c r="J38" s="18">
        <v>0</v>
      </c>
      <c r="K38" s="18">
        <v>0</v>
      </c>
      <c r="L38" s="18">
        <v>0</v>
      </c>
      <c r="M38" s="18">
        <v>0</v>
      </c>
      <c r="N38" s="122">
        <v>3434737.004825728</v>
      </c>
      <c r="O38" s="123">
        <v>3434737.004825728</v>
      </c>
      <c r="P38" s="121">
        <v>1960950</v>
      </c>
      <c r="Q38" s="122">
        <v>2059405</v>
      </c>
      <c r="R38" s="24"/>
    </row>
    <row r="39" spans="1:18">
      <c r="A39" s="520" t="s">
        <v>86</v>
      </c>
      <c r="B39" s="1824"/>
      <c r="C39" s="388">
        <v>0</v>
      </c>
      <c r="D39" s="195">
        <v>0</v>
      </c>
      <c r="E39" s="195">
        <v>0</v>
      </c>
      <c r="F39" s="195">
        <v>0</v>
      </c>
      <c r="G39" s="195">
        <v>0</v>
      </c>
      <c r="H39" s="195">
        <v>0</v>
      </c>
      <c r="I39" s="195">
        <v>0</v>
      </c>
      <c r="J39" s="195">
        <v>0</v>
      </c>
      <c r="K39" s="195">
        <v>0</v>
      </c>
      <c r="L39" s="195">
        <v>0</v>
      </c>
      <c r="M39" s="195">
        <v>0</v>
      </c>
      <c r="N39" s="111">
        <v>0</v>
      </c>
      <c r="O39" s="112">
        <v>0</v>
      </c>
      <c r="P39" s="110">
        <v>0</v>
      </c>
      <c r="Q39" s="111">
        <v>0</v>
      </c>
      <c r="R39" s="24"/>
    </row>
    <row r="40" spans="1:18">
      <c r="A40" s="520" t="s">
        <v>87</v>
      </c>
      <c r="B40" s="1824"/>
      <c r="C40" s="388">
        <v>0</v>
      </c>
      <c r="D40" s="195">
        <v>0</v>
      </c>
      <c r="E40" s="195">
        <v>0</v>
      </c>
      <c r="F40" s="195">
        <v>0</v>
      </c>
      <c r="G40" s="195">
        <v>0</v>
      </c>
      <c r="H40" s="195">
        <v>0</v>
      </c>
      <c r="I40" s="195">
        <v>0</v>
      </c>
      <c r="J40" s="195">
        <v>0</v>
      </c>
      <c r="K40" s="195">
        <v>0</v>
      </c>
      <c r="L40" s="195">
        <v>0</v>
      </c>
      <c r="M40" s="195">
        <v>0</v>
      </c>
      <c r="N40" s="111">
        <v>3434737.004825728</v>
      </c>
      <c r="O40" s="112">
        <v>3434737.004825728</v>
      </c>
      <c r="P40" s="110">
        <v>1960950</v>
      </c>
      <c r="Q40" s="111">
        <v>2059405</v>
      </c>
      <c r="R40" s="24"/>
    </row>
    <row r="41" spans="1:18">
      <c r="A41" s="520" t="s">
        <v>88</v>
      </c>
      <c r="B41" s="1824"/>
      <c r="C41" s="388">
        <v>0</v>
      </c>
      <c r="D41" s="195">
        <v>0</v>
      </c>
      <c r="E41" s="195">
        <v>0</v>
      </c>
      <c r="F41" s="195">
        <v>0</v>
      </c>
      <c r="G41" s="195">
        <v>0</v>
      </c>
      <c r="H41" s="195">
        <v>0</v>
      </c>
      <c r="I41" s="195">
        <v>0</v>
      </c>
      <c r="J41" s="195">
        <v>0</v>
      </c>
      <c r="K41" s="195">
        <v>0</v>
      </c>
      <c r="L41" s="195">
        <v>0</v>
      </c>
      <c r="M41" s="195">
        <v>0</v>
      </c>
      <c r="N41" s="111">
        <v>0</v>
      </c>
      <c r="O41" s="112">
        <v>0</v>
      </c>
      <c r="P41" s="110">
        <v>0</v>
      </c>
      <c r="Q41" s="111">
        <v>0</v>
      </c>
      <c r="R41" s="24"/>
    </row>
    <row r="42" spans="1:18">
      <c r="A42" s="179" t="s">
        <v>89</v>
      </c>
      <c r="B42" s="1824"/>
      <c r="C42" s="523">
        <v>0</v>
      </c>
      <c r="D42" s="18">
        <v>0</v>
      </c>
      <c r="E42" s="18">
        <v>0</v>
      </c>
      <c r="F42" s="18">
        <v>0</v>
      </c>
      <c r="G42" s="18">
        <v>0</v>
      </c>
      <c r="H42" s="18">
        <v>0</v>
      </c>
      <c r="I42" s="18">
        <v>0</v>
      </c>
      <c r="J42" s="18">
        <v>0</v>
      </c>
      <c r="K42" s="18">
        <v>0</v>
      </c>
      <c r="L42" s="18">
        <v>0</v>
      </c>
      <c r="M42" s="18">
        <v>0</v>
      </c>
      <c r="N42" s="122">
        <v>0</v>
      </c>
      <c r="O42" s="123">
        <v>0</v>
      </c>
      <c r="P42" s="121">
        <v>0</v>
      </c>
      <c r="Q42" s="122">
        <v>0</v>
      </c>
      <c r="R42" s="24"/>
    </row>
    <row r="43" spans="1:18">
      <c r="A43" s="520" t="s">
        <v>90</v>
      </c>
      <c r="B43" s="1824"/>
      <c r="C43" s="388">
        <v>0</v>
      </c>
      <c r="D43" s="195">
        <v>0</v>
      </c>
      <c r="E43" s="195">
        <v>0</v>
      </c>
      <c r="F43" s="195">
        <v>0</v>
      </c>
      <c r="G43" s="195">
        <v>0</v>
      </c>
      <c r="H43" s="195">
        <v>0</v>
      </c>
      <c r="I43" s="195">
        <v>0</v>
      </c>
      <c r="J43" s="195">
        <v>0</v>
      </c>
      <c r="K43" s="195">
        <v>0</v>
      </c>
      <c r="L43" s="195">
        <v>0</v>
      </c>
      <c r="M43" s="195">
        <v>0</v>
      </c>
      <c r="N43" s="111">
        <v>0</v>
      </c>
      <c r="O43" s="112">
        <v>0</v>
      </c>
      <c r="P43" s="110">
        <v>0</v>
      </c>
      <c r="Q43" s="111">
        <v>0</v>
      </c>
      <c r="R43" s="24"/>
    </row>
    <row r="44" spans="1:18">
      <c r="A44" s="520" t="s">
        <v>91</v>
      </c>
      <c r="B44" s="1824"/>
      <c r="C44" s="388">
        <v>0</v>
      </c>
      <c r="D44" s="195">
        <v>0</v>
      </c>
      <c r="E44" s="195">
        <v>0</v>
      </c>
      <c r="F44" s="195">
        <v>0</v>
      </c>
      <c r="G44" s="195">
        <v>0</v>
      </c>
      <c r="H44" s="195">
        <v>0</v>
      </c>
      <c r="I44" s="195">
        <v>0</v>
      </c>
      <c r="J44" s="195">
        <v>0</v>
      </c>
      <c r="K44" s="195">
        <v>0</v>
      </c>
      <c r="L44" s="195">
        <v>0</v>
      </c>
      <c r="M44" s="195">
        <v>0</v>
      </c>
      <c r="N44" s="111">
        <v>0</v>
      </c>
      <c r="O44" s="112">
        <v>0</v>
      </c>
      <c r="P44" s="110">
        <v>0</v>
      </c>
      <c r="Q44" s="111">
        <v>0</v>
      </c>
      <c r="R44" s="24"/>
    </row>
    <row r="45" spans="1:18">
      <c r="A45" s="520" t="s">
        <v>92</v>
      </c>
      <c r="B45" s="1824"/>
      <c r="C45" s="388">
        <v>0</v>
      </c>
      <c r="D45" s="195">
        <v>0</v>
      </c>
      <c r="E45" s="195">
        <v>0</v>
      </c>
      <c r="F45" s="195">
        <v>0</v>
      </c>
      <c r="G45" s="195">
        <v>0</v>
      </c>
      <c r="H45" s="195">
        <v>0</v>
      </c>
      <c r="I45" s="195">
        <v>0</v>
      </c>
      <c r="J45" s="195">
        <v>0</v>
      </c>
      <c r="K45" s="195">
        <v>0</v>
      </c>
      <c r="L45" s="195">
        <v>0</v>
      </c>
      <c r="M45" s="195">
        <v>0</v>
      </c>
      <c r="N45" s="111">
        <v>0</v>
      </c>
      <c r="O45" s="112">
        <v>0</v>
      </c>
      <c r="P45" s="110">
        <v>0</v>
      </c>
      <c r="Q45" s="111">
        <v>0</v>
      </c>
      <c r="R45" s="24"/>
    </row>
    <row r="46" spans="1:18">
      <c r="A46" s="520" t="s">
        <v>93</v>
      </c>
      <c r="B46" s="1824"/>
      <c r="C46" s="388">
        <v>0</v>
      </c>
      <c r="D46" s="195">
        <v>0</v>
      </c>
      <c r="E46" s="195">
        <v>0</v>
      </c>
      <c r="F46" s="195">
        <v>0</v>
      </c>
      <c r="G46" s="195">
        <v>0</v>
      </c>
      <c r="H46" s="195">
        <v>0</v>
      </c>
      <c r="I46" s="195">
        <v>0</v>
      </c>
      <c r="J46" s="195">
        <v>0</v>
      </c>
      <c r="K46" s="195">
        <v>0</v>
      </c>
      <c r="L46" s="195">
        <v>0</v>
      </c>
      <c r="M46" s="195">
        <v>0</v>
      </c>
      <c r="N46" s="111">
        <v>0</v>
      </c>
      <c r="O46" s="112">
        <v>0</v>
      </c>
      <c r="P46" s="110">
        <v>0</v>
      </c>
      <c r="Q46" s="111">
        <v>0</v>
      </c>
      <c r="R46" s="24"/>
    </row>
    <row r="47" spans="1:18">
      <c r="A47" s="179" t="s">
        <v>94</v>
      </c>
      <c r="B47" s="1824"/>
      <c r="C47" s="526">
        <v>0</v>
      </c>
      <c r="D47" s="524">
        <v>0</v>
      </c>
      <c r="E47" s="524">
        <v>0</v>
      </c>
      <c r="F47" s="524">
        <v>0</v>
      </c>
      <c r="G47" s="524">
        <v>0</v>
      </c>
      <c r="H47" s="524">
        <v>0</v>
      </c>
      <c r="I47" s="524">
        <v>0</v>
      </c>
      <c r="J47" s="524">
        <v>0</v>
      </c>
      <c r="K47" s="524">
        <v>0</v>
      </c>
      <c r="L47" s="524">
        <v>0</v>
      </c>
      <c r="M47" s="524">
        <v>0</v>
      </c>
      <c r="N47" s="122">
        <v>0</v>
      </c>
      <c r="O47" s="123">
        <v>0</v>
      </c>
      <c r="P47" s="121">
        <v>0</v>
      </c>
      <c r="Q47" s="122">
        <v>0</v>
      </c>
      <c r="R47" s="24"/>
    </row>
    <row r="48" spans="1:18">
      <c r="A48" s="456" t="s">
        <v>97</v>
      </c>
      <c r="B48" s="1825"/>
      <c r="C48" s="503">
        <v>0</v>
      </c>
      <c r="D48" s="217">
        <v>0</v>
      </c>
      <c r="E48" s="217">
        <v>0</v>
      </c>
      <c r="F48" s="217">
        <v>0</v>
      </c>
      <c r="G48" s="217">
        <v>0</v>
      </c>
      <c r="H48" s="217">
        <v>0</v>
      </c>
      <c r="I48" s="217">
        <v>0</v>
      </c>
      <c r="J48" s="217">
        <v>0</v>
      </c>
      <c r="K48" s="217">
        <v>0</v>
      </c>
      <c r="L48" s="217">
        <v>0</v>
      </c>
      <c r="M48" s="217">
        <v>0</v>
      </c>
      <c r="N48" s="404">
        <v>34229762.695102923</v>
      </c>
      <c r="O48" s="405">
        <v>34229762.695102923</v>
      </c>
      <c r="P48" s="403">
        <v>17585674</v>
      </c>
      <c r="Q48" s="404">
        <v>18695690</v>
      </c>
      <c r="R48" s="24"/>
    </row>
    <row r="49" spans="1:18" ht="3" customHeight="1">
      <c r="A49" s="453"/>
      <c r="B49" s="1824"/>
      <c r="C49" s="112"/>
      <c r="D49" s="110"/>
      <c r="E49" s="110"/>
      <c r="F49" s="110"/>
      <c r="G49" s="110"/>
      <c r="H49" s="110"/>
      <c r="I49" s="110"/>
      <c r="J49" s="110"/>
      <c r="K49" s="110"/>
      <c r="L49" s="110"/>
      <c r="M49" s="110"/>
      <c r="N49" s="111"/>
      <c r="O49" s="112"/>
      <c r="P49" s="110"/>
      <c r="Q49" s="111"/>
      <c r="R49" s="24"/>
    </row>
    <row r="50" spans="1:18">
      <c r="A50" s="1828" t="s">
        <v>1329</v>
      </c>
      <c r="B50" s="1829"/>
      <c r="C50" s="405">
        <v>0</v>
      </c>
      <c r="D50" s="403">
        <v>0</v>
      </c>
      <c r="E50" s="403">
        <v>0</v>
      </c>
      <c r="F50" s="403">
        <v>0</v>
      </c>
      <c r="G50" s="403">
        <v>0</v>
      </c>
      <c r="H50" s="403">
        <v>0</v>
      </c>
      <c r="I50" s="403">
        <v>0</v>
      </c>
      <c r="J50" s="403">
        <v>0</v>
      </c>
      <c r="K50" s="403">
        <v>0</v>
      </c>
      <c r="L50" s="403">
        <v>0</v>
      </c>
      <c r="M50" s="403">
        <v>0</v>
      </c>
      <c r="N50" s="404">
        <v>19873380.858497076</v>
      </c>
      <c r="O50" s="405">
        <v>19873380.858497076</v>
      </c>
      <c r="P50" s="403">
        <v>38610678.347903997</v>
      </c>
      <c r="Q50" s="404">
        <v>56949116.060466379</v>
      </c>
      <c r="R50" s="24"/>
    </row>
    <row r="51" spans="1:18" ht="0.75" customHeight="1">
      <c r="A51" s="453"/>
      <c r="B51" s="1824"/>
      <c r="C51" s="112"/>
      <c r="D51" s="110"/>
      <c r="E51" s="110"/>
      <c r="F51" s="110"/>
      <c r="G51" s="110"/>
      <c r="H51" s="110"/>
      <c r="I51" s="110"/>
      <c r="J51" s="110"/>
      <c r="K51" s="110"/>
      <c r="L51" s="110"/>
      <c r="M51" s="110"/>
      <c r="N51" s="111"/>
      <c r="O51" s="112"/>
      <c r="P51" s="110"/>
      <c r="Q51" s="111"/>
      <c r="R51" s="24"/>
    </row>
    <row r="52" spans="1:18">
      <c r="A52" s="1040" t="s">
        <v>35</v>
      </c>
      <c r="B52" s="1836"/>
      <c r="C52" s="388">
        <v>0</v>
      </c>
      <c r="D52" s="195">
        <v>0</v>
      </c>
      <c r="E52" s="195">
        <v>0</v>
      </c>
      <c r="F52" s="195">
        <v>0</v>
      </c>
      <c r="G52" s="195">
        <v>0</v>
      </c>
      <c r="H52" s="195">
        <v>0</v>
      </c>
      <c r="I52" s="195">
        <v>0</v>
      </c>
      <c r="J52" s="195">
        <v>0</v>
      </c>
      <c r="K52" s="195">
        <v>0</v>
      </c>
      <c r="L52" s="195">
        <v>0</v>
      </c>
      <c r="M52" s="195">
        <v>0</v>
      </c>
      <c r="N52" s="111">
        <v>0</v>
      </c>
      <c r="O52" s="112">
        <v>0</v>
      </c>
      <c r="P52" s="110">
        <v>0</v>
      </c>
      <c r="Q52" s="111">
        <v>0</v>
      </c>
      <c r="R52" s="24"/>
    </row>
    <row r="53" spans="1:18">
      <c r="A53" s="1778" t="s">
        <v>31</v>
      </c>
      <c r="B53" s="1837">
        <v>1</v>
      </c>
      <c r="C53" s="475">
        <v>0</v>
      </c>
      <c r="D53" s="413">
        <v>0</v>
      </c>
      <c r="E53" s="413">
        <v>0</v>
      </c>
      <c r="F53" s="413">
        <v>0</v>
      </c>
      <c r="G53" s="413">
        <v>0</v>
      </c>
      <c r="H53" s="413">
        <v>0</v>
      </c>
      <c r="I53" s="413">
        <v>0</v>
      </c>
      <c r="J53" s="413">
        <v>0</v>
      </c>
      <c r="K53" s="413">
        <v>0</v>
      </c>
      <c r="L53" s="413">
        <v>0</v>
      </c>
      <c r="M53" s="413">
        <v>0</v>
      </c>
      <c r="N53" s="474">
        <v>19873380.858497076</v>
      </c>
      <c r="O53" s="475">
        <v>19873380.858497076</v>
      </c>
      <c r="P53" s="413">
        <v>38610678.347903997</v>
      </c>
      <c r="Q53" s="474">
        <v>56949116.060466379</v>
      </c>
      <c r="R53" s="24"/>
    </row>
    <row r="54" spans="1:18" hidden="1">
      <c r="A54" s="1844" t="s">
        <v>98</v>
      </c>
      <c r="B54" s="1845"/>
      <c r="C54" s="841"/>
      <c r="D54" s="841"/>
      <c r="E54" s="841"/>
      <c r="F54" s="841"/>
      <c r="G54" s="841"/>
      <c r="H54" s="841"/>
      <c r="I54" s="841"/>
      <c r="J54" s="841"/>
      <c r="K54" s="841"/>
      <c r="L54" s="841"/>
      <c r="M54" s="841"/>
      <c r="N54" s="841"/>
      <c r="O54" s="841"/>
      <c r="P54" s="841"/>
      <c r="Q54" s="841"/>
      <c r="R54" s="24"/>
    </row>
    <row r="55" spans="1:18" hidden="1">
      <c r="A55" s="1846" t="s">
        <v>1331</v>
      </c>
    </row>
    <row r="56" spans="1:18" hidden="1">
      <c r="A56" s="856" t="s">
        <v>600</v>
      </c>
      <c r="B56" s="1847"/>
      <c r="C56" s="250">
        <v>0</v>
      </c>
      <c r="D56" s="250">
        <v>0</v>
      </c>
      <c r="E56" s="250">
        <v>0</v>
      </c>
      <c r="F56" s="250">
        <v>0</v>
      </c>
      <c r="G56" s="250">
        <v>0</v>
      </c>
      <c r="H56" s="250">
        <v>0</v>
      </c>
      <c r="I56" s="250">
        <v>0</v>
      </c>
      <c r="J56" s="250">
        <v>0</v>
      </c>
      <c r="K56" s="250">
        <v>0</v>
      </c>
      <c r="L56" s="250">
        <v>0</v>
      </c>
      <c r="M56" s="250">
        <v>0</v>
      </c>
      <c r="N56" s="250">
        <v>35442844.546022549</v>
      </c>
      <c r="O56" s="1840">
        <v>25949844.546022557</v>
      </c>
      <c r="P56" s="1840">
        <v>24190866</v>
      </c>
      <c r="Q56" s="1840">
        <v>26118670</v>
      </c>
    </row>
    <row r="57" spans="1:18" hidden="1"/>
    <row r="58" spans="1:18" hidden="1"/>
    <row r="59" spans="1:18" hidden="1"/>
    <row r="60" spans="1:18" hidden="1"/>
    <row r="61" spans="1:18" hidden="1"/>
    <row r="62" spans="1:18" hidden="1"/>
    <row r="63" spans="1:18" hidden="1"/>
    <row r="64" spans="1:18" hidden="1"/>
    <row r="65" hidden="1"/>
    <row r="66" hidden="1"/>
    <row r="67" hidden="1"/>
    <row r="68" hidden="1"/>
    <row r="69" hidden="1"/>
  </sheetData>
  <mergeCells count="2">
    <mergeCell ref="C2:N2"/>
    <mergeCell ref="O2:Q2"/>
  </mergeCell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T89"/>
  <sheetViews>
    <sheetView workbookViewId="0">
      <selection activeCell="D20" sqref="D20"/>
    </sheetView>
  </sheetViews>
  <sheetFormatPr defaultRowHeight="12.75"/>
  <cols>
    <col min="1" max="1" width="30.7109375" style="2" customWidth="1"/>
    <col min="2" max="2" width="0" style="249" hidden="1" customWidth="1"/>
    <col min="3" max="16384" width="9.140625" style="2"/>
  </cols>
  <sheetData>
    <row r="1" spans="1:17" ht="13.5">
      <c r="A1" s="166" t="s">
        <v>1332</v>
      </c>
      <c r="B1" s="166"/>
      <c r="C1" s="166"/>
      <c r="D1" s="166"/>
      <c r="E1" s="166"/>
      <c r="F1" s="166"/>
      <c r="G1" s="166"/>
      <c r="H1" s="166"/>
      <c r="I1" s="166"/>
      <c r="J1" s="166"/>
      <c r="K1" s="166"/>
      <c r="L1" s="166"/>
      <c r="M1" s="166"/>
      <c r="N1" s="166"/>
      <c r="O1" s="166"/>
      <c r="P1" s="166"/>
      <c r="Q1" s="166"/>
    </row>
    <row r="2" spans="1:17">
      <c r="A2" s="1624" t="s">
        <v>1</v>
      </c>
      <c r="B2" s="1818" t="s">
        <v>72</v>
      </c>
      <c r="C2" s="2176" t="s">
        <v>13</v>
      </c>
      <c r="D2" s="2177"/>
      <c r="E2" s="2177"/>
      <c r="F2" s="2177"/>
      <c r="G2" s="2177"/>
      <c r="H2" s="2177"/>
      <c r="I2" s="2177"/>
      <c r="J2" s="2177"/>
      <c r="K2" s="2177"/>
      <c r="L2" s="2177"/>
      <c r="M2" s="2177"/>
      <c r="N2" s="2177"/>
      <c r="O2" s="2178" t="s">
        <v>1313</v>
      </c>
      <c r="P2" s="2179"/>
      <c r="Q2" s="2180"/>
    </row>
    <row r="3" spans="1:17" ht="25.5">
      <c r="A3" s="1819" t="s">
        <v>73</v>
      </c>
      <c r="B3" s="1820"/>
      <c r="C3" s="8" t="s">
        <v>1314</v>
      </c>
      <c r="D3" s="1168" t="s">
        <v>1315</v>
      </c>
      <c r="E3" s="1168" t="s">
        <v>1316</v>
      </c>
      <c r="F3" s="1168" t="s">
        <v>1317</v>
      </c>
      <c r="G3" s="1168" t="s">
        <v>1333</v>
      </c>
      <c r="H3" s="1168" t="s">
        <v>1334</v>
      </c>
      <c r="I3" s="1168" t="s">
        <v>1320</v>
      </c>
      <c r="J3" s="1168" t="s">
        <v>1335</v>
      </c>
      <c r="K3" s="1168" t="s">
        <v>1322</v>
      </c>
      <c r="L3" s="1168" t="s">
        <v>1323</v>
      </c>
      <c r="M3" s="1168" t="s">
        <v>1324</v>
      </c>
      <c r="N3" s="11" t="s">
        <v>1325</v>
      </c>
      <c r="O3" s="8" t="s">
        <v>13</v>
      </c>
      <c r="P3" s="9" t="s">
        <v>14</v>
      </c>
      <c r="Q3" s="10" t="s">
        <v>15</v>
      </c>
    </row>
    <row r="4" spans="1:17">
      <c r="A4" s="484" t="s">
        <v>1336</v>
      </c>
      <c r="B4" s="1848">
        <v>1</v>
      </c>
      <c r="C4" s="112"/>
      <c r="D4" s="110"/>
      <c r="E4" s="110"/>
      <c r="F4" s="110"/>
      <c r="G4" s="110"/>
      <c r="H4" s="110"/>
      <c r="I4" s="110"/>
      <c r="J4" s="110"/>
      <c r="K4" s="110"/>
      <c r="L4" s="110"/>
      <c r="M4" s="110"/>
      <c r="N4" s="113"/>
      <c r="O4" s="112"/>
      <c r="P4" s="110"/>
      <c r="Q4" s="111"/>
    </row>
    <row r="5" spans="1:17">
      <c r="A5" s="707" t="s">
        <v>268</v>
      </c>
      <c r="B5" s="1824"/>
      <c r="C5" s="388">
        <v>0</v>
      </c>
      <c r="D5" s="195">
        <v>0</v>
      </c>
      <c r="E5" s="195">
        <v>0</v>
      </c>
      <c r="F5" s="195">
        <v>0</v>
      </c>
      <c r="G5" s="195">
        <v>0</v>
      </c>
      <c r="H5" s="195">
        <v>0</v>
      </c>
      <c r="I5" s="195">
        <v>0</v>
      </c>
      <c r="J5" s="195">
        <v>0</v>
      </c>
      <c r="K5" s="195">
        <v>0</v>
      </c>
      <c r="L5" s="195">
        <v>0</v>
      </c>
      <c r="M5" s="195">
        <v>0</v>
      </c>
      <c r="N5" s="113">
        <v>0</v>
      </c>
      <c r="O5" s="112">
        <v>0</v>
      </c>
      <c r="P5" s="110">
        <v>0</v>
      </c>
      <c r="Q5" s="111">
        <v>0</v>
      </c>
    </row>
    <row r="6" spans="1:17">
      <c r="A6" s="707" t="s">
        <v>269</v>
      </c>
      <c r="B6" s="1824"/>
      <c r="C6" s="388">
        <v>0</v>
      </c>
      <c r="D6" s="195">
        <v>0</v>
      </c>
      <c r="E6" s="195">
        <v>0</v>
      </c>
      <c r="F6" s="195">
        <v>0</v>
      </c>
      <c r="G6" s="195">
        <v>0</v>
      </c>
      <c r="H6" s="195">
        <v>0</v>
      </c>
      <c r="I6" s="195">
        <v>0</v>
      </c>
      <c r="J6" s="195">
        <v>0</v>
      </c>
      <c r="K6" s="195">
        <v>0</v>
      </c>
      <c r="L6" s="195">
        <v>0</v>
      </c>
      <c r="M6" s="195">
        <v>0</v>
      </c>
      <c r="N6" s="113">
        <v>0</v>
      </c>
      <c r="O6" s="112">
        <v>0</v>
      </c>
      <c r="P6" s="110">
        <v>0</v>
      </c>
      <c r="Q6" s="111">
        <v>0</v>
      </c>
    </row>
    <row r="7" spans="1:17">
      <c r="A7" s="707" t="s">
        <v>270</v>
      </c>
      <c r="B7" s="1824"/>
      <c r="C7" s="388">
        <v>0</v>
      </c>
      <c r="D7" s="195">
        <v>0</v>
      </c>
      <c r="E7" s="195">
        <v>0</v>
      </c>
      <c r="F7" s="195">
        <v>0</v>
      </c>
      <c r="G7" s="195">
        <v>0</v>
      </c>
      <c r="H7" s="195">
        <v>0</v>
      </c>
      <c r="I7" s="195">
        <v>0</v>
      </c>
      <c r="J7" s="195">
        <v>0</v>
      </c>
      <c r="K7" s="195">
        <v>0</v>
      </c>
      <c r="L7" s="195">
        <v>0</v>
      </c>
      <c r="M7" s="195">
        <v>0</v>
      </c>
      <c r="N7" s="113">
        <v>0</v>
      </c>
      <c r="O7" s="112">
        <v>0</v>
      </c>
      <c r="P7" s="110">
        <v>0</v>
      </c>
      <c r="Q7" s="111">
        <v>0</v>
      </c>
    </row>
    <row r="8" spans="1:17">
      <c r="A8" s="707" t="s">
        <v>271</v>
      </c>
      <c r="B8" s="1824"/>
      <c r="C8" s="388">
        <v>0</v>
      </c>
      <c r="D8" s="195">
        <v>0</v>
      </c>
      <c r="E8" s="195">
        <v>0</v>
      </c>
      <c r="F8" s="195">
        <v>0</v>
      </c>
      <c r="G8" s="195">
        <v>0</v>
      </c>
      <c r="H8" s="195">
        <v>0</v>
      </c>
      <c r="I8" s="195">
        <v>0</v>
      </c>
      <c r="J8" s="195">
        <v>0</v>
      </c>
      <c r="K8" s="195">
        <v>0</v>
      </c>
      <c r="L8" s="195">
        <v>0</v>
      </c>
      <c r="M8" s="195">
        <v>0</v>
      </c>
      <c r="N8" s="113">
        <v>0</v>
      </c>
      <c r="O8" s="112">
        <v>0</v>
      </c>
      <c r="P8" s="110">
        <v>0</v>
      </c>
      <c r="Q8" s="111">
        <v>0</v>
      </c>
    </row>
    <row r="9" spans="1:17">
      <c r="A9" s="707" t="s">
        <v>272</v>
      </c>
      <c r="B9" s="1824"/>
      <c r="C9" s="388">
        <v>0</v>
      </c>
      <c r="D9" s="195">
        <v>0</v>
      </c>
      <c r="E9" s="195">
        <v>0</v>
      </c>
      <c r="F9" s="195">
        <v>0</v>
      </c>
      <c r="G9" s="195">
        <v>0</v>
      </c>
      <c r="H9" s="195">
        <v>0</v>
      </c>
      <c r="I9" s="195">
        <v>0</v>
      </c>
      <c r="J9" s="195">
        <v>0</v>
      </c>
      <c r="K9" s="195">
        <v>0</v>
      </c>
      <c r="L9" s="195">
        <v>0</v>
      </c>
      <c r="M9" s="195">
        <v>0</v>
      </c>
      <c r="N9" s="113">
        <v>0</v>
      </c>
      <c r="O9" s="112">
        <v>0</v>
      </c>
      <c r="P9" s="110">
        <v>0</v>
      </c>
      <c r="Q9" s="111">
        <v>0</v>
      </c>
    </row>
    <row r="10" spans="1:17">
      <c r="A10" s="707" t="s">
        <v>162</v>
      </c>
      <c r="B10" s="1824"/>
      <c r="C10" s="388">
        <v>0</v>
      </c>
      <c r="D10" s="195">
        <v>0</v>
      </c>
      <c r="E10" s="195">
        <v>0</v>
      </c>
      <c r="F10" s="195">
        <v>0</v>
      </c>
      <c r="G10" s="195">
        <v>0</v>
      </c>
      <c r="H10" s="195">
        <v>0</v>
      </c>
      <c r="I10" s="195">
        <v>0</v>
      </c>
      <c r="J10" s="195">
        <v>0</v>
      </c>
      <c r="K10" s="195">
        <v>0</v>
      </c>
      <c r="L10" s="195">
        <v>0</v>
      </c>
      <c r="M10" s="195">
        <v>0</v>
      </c>
      <c r="N10" s="113">
        <v>0</v>
      </c>
      <c r="O10" s="112">
        <v>0</v>
      </c>
      <c r="P10" s="110">
        <v>0</v>
      </c>
      <c r="Q10" s="111">
        <v>0</v>
      </c>
    </row>
    <row r="11" spans="1:17">
      <c r="A11" s="707" t="s">
        <v>273</v>
      </c>
      <c r="B11" s="1824"/>
      <c r="C11" s="388">
        <v>0</v>
      </c>
      <c r="D11" s="195">
        <v>0</v>
      </c>
      <c r="E11" s="195">
        <v>0</v>
      </c>
      <c r="F11" s="195">
        <v>0</v>
      </c>
      <c r="G11" s="195">
        <v>0</v>
      </c>
      <c r="H11" s="195">
        <v>0</v>
      </c>
      <c r="I11" s="195">
        <v>0</v>
      </c>
      <c r="J11" s="195">
        <v>0</v>
      </c>
      <c r="K11" s="195">
        <v>0</v>
      </c>
      <c r="L11" s="195">
        <v>0</v>
      </c>
      <c r="M11" s="195">
        <v>0</v>
      </c>
      <c r="N11" s="113">
        <v>0</v>
      </c>
      <c r="O11" s="112">
        <v>0</v>
      </c>
      <c r="P11" s="110">
        <v>0</v>
      </c>
      <c r="Q11" s="111">
        <v>0</v>
      </c>
    </row>
    <row r="12" spans="1:17">
      <c r="A12" s="707" t="s">
        <v>274</v>
      </c>
      <c r="B12" s="1824"/>
      <c r="C12" s="388">
        <v>0</v>
      </c>
      <c r="D12" s="195">
        <v>0</v>
      </c>
      <c r="E12" s="195">
        <v>0</v>
      </c>
      <c r="F12" s="195">
        <v>0</v>
      </c>
      <c r="G12" s="195">
        <v>0</v>
      </c>
      <c r="H12" s="195">
        <v>0</v>
      </c>
      <c r="I12" s="195">
        <v>0</v>
      </c>
      <c r="J12" s="195">
        <v>0</v>
      </c>
      <c r="K12" s="195">
        <v>0</v>
      </c>
      <c r="L12" s="195">
        <v>0</v>
      </c>
      <c r="M12" s="195">
        <v>0</v>
      </c>
      <c r="N12" s="113">
        <v>0</v>
      </c>
      <c r="O12" s="112">
        <v>0</v>
      </c>
      <c r="P12" s="110">
        <v>0</v>
      </c>
      <c r="Q12" s="111">
        <v>0</v>
      </c>
    </row>
    <row r="13" spans="1:17">
      <c r="A13" s="707" t="s">
        <v>275</v>
      </c>
      <c r="B13" s="1824"/>
      <c r="C13" s="388">
        <v>0</v>
      </c>
      <c r="D13" s="195">
        <v>0</v>
      </c>
      <c r="E13" s="195">
        <v>0</v>
      </c>
      <c r="F13" s="195">
        <v>0</v>
      </c>
      <c r="G13" s="195">
        <v>0</v>
      </c>
      <c r="H13" s="195">
        <v>0</v>
      </c>
      <c r="I13" s="195">
        <v>0</v>
      </c>
      <c r="J13" s="195">
        <v>0</v>
      </c>
      <c r="K13" s="195">
        <v>0</v>
      </c>
      <c r="L13" s="195">
        <v>0</v>
      </c>
      <c r="M13" s="195">
        <v>0</v>
      </c>
      <c r="N13" s="113">
        <v>0</v>
      </c>
      <c r="O13" s="112">
        <v>0</v>
      </c>
      <c r="P13" s="110">
        <v>0</v>
      </c>
      <c r="Q13" s="111">
        <v>0</v>
      </c>
    </row>
    <row r="14" spans="1:17">
      <c r="A14" s="707" t="s">
        <v>276</v>
      </c>
      <c r="B14" s="1824"/>
      <c r="C14" s="388">
        <v>0</v>
      </c>
      <c r="D14" s="195">
        <v>0</v>
      </c>
      <c r="E14" s="195">
        <v>0</v>
      </c>
      <c r="F14" s="195">
        <v>0</v>
      </c>
      <c r="G14" s="195">
        <v>0</v>
      </c>
      <c r="H14" s="195">
        <v>0</v>
      </c>
      <c r="I14" s="195">
        <v>0</v>
      </c>
      <c r="J14" s="195">
        <v>0</v>
      </c>
      <c r="K14" s="195">
        <v>0</v>
      </c>
      <c r="L14" s="195">
        <v>0</v>
      </c>
      <c r="M14" s="195">
        <v>0</v>
      </c>
      <c r="N14" s="113">
        <v>0</v>
      </c>
      <c r="O14" s="112">
        <v>0</v>
      </c>
      <c r="P14" s="110">
        <v>0</v>
      </c>
      <c r="Q14" s="111">
        <v>0</v>
      </c>
    </row>
    <row r="15" spans="1:17">
      <c r="A15" s="707" t="s">
        <v>277</v>
      </c>
      <c r="B15" s="1824"/>
      <c r="C15" s="388">
        <v>0</v>
      </c>
      <c r="D15" s="195">
        <v>0</v>
      </c>
      <c r="E15" s="195">
        <v>0</v>
      </c>
      <c r="F15" s="195">
        <v>0</v>
      </c>
      <c r="G15" s="195">
        <v>0</v>
      </c>
      <c r="H15" s="195">
        <v>0</v>
      </c>
      <c r="I15" s="195">
        <v>0</v>
      </c>
      <c r="J15" s="195">
        <v>0</v>
      </c>
      <c r="K15" s="195">
        <v>0</v>
      </c>
      <c r="L15" s="195">
        <v>0</v>
      </c>
      <c r="M15" s="195">
        <v>0</v>
      </c>
      <c r="N15" s="113">
        <v>0</v>
      </c>
      <c r="O15" s="112">
        <v>0</v>
      </c>
      <c r="P15" s="110">
        <v>0</v>
      </c>
      <c r="Q15" s="111">
        <v>0</v>
      </c>
    </row>
    <row r="16" spans="1:17">
      <c r="A16" s="707" t="s">
        <v>278</v>
      </c>
      <c r="B16" s="1824"/>
      <c r="C16" s="388">
        <v>0</v>
      </c>
      <c r="D16" s="195">
        <v>0</v>
      </c>
      <c r="E16" s="195">
        <v>0</v>
      </c>
      <c r="F16" s="195">
        <v>0</v>
      </c>
      <c r="G16" s="195">
        <v>0</v>
      </c>
      <c r="H16" s="195">
        <v>0</v>
      </c>
      <c r="I16" s="195">
        <v>0</v>
      </c>
      <c r="J16" s="195">
        <v>0</v>
      </c>
      <c r="K16" s="195">
        <v>0</v>
      </c>
      <c r="L16" s="195">
        <v>0</v>
      </c>
      <c r="M16" s="195">
        <v>0</v>
      </c>
      <c r="N16" s="113">
        <v>0</v>
      </c>
      <c r="O16" s="112">
        <v>0</v>
      </c>
      <c r="P16" s="110">
        <v>0</v>
      </c>
      <c r="Q16" s="111">
        <v>0</v>
      </c>
    </row>
    <row r="17" spans="1:17">
      <c r="A17" s="707" t="s">
        <v>279</v>
      </c>
      <c r="B17" s="1824"/>
      <c r="C17" s="388">
        <v>0</v>
      </c>
      <c r="D17" s="195">
        <v>0</v>
      </c>
      <c r="E17" s="195">
        <v>0</v>
      </c>
      <c r="F17" s="195">
        <v>0</v>
      </c>
      <c r="G17" s="195">
        <v>0</v>
      </c>
      <c r="H17" s="195">
        <v>0</v>
      </c>
      <c r="I17" s="195">
        <v>0</v>
      </c>
      <c r="J17" s="195">
        <v>0</v>
      </c>
      <c r="K17" s="195">
        <v>0</v>
      </c>
      <c r="L17" s="195">
        <v>0</v>
      </c>
      <c r="M17" s="195">
        <v>0</v>
      </c>
      <c r="N17" s="113">
        <v>0</v>
      </c>
      <c r="O17" s="112">
        <v>0</v>
      </c>
      <c r="P17" s="110">
        <v>0</v>
      </c>
      <c r="Q17" s="111">
        <v>0</v>
      </c>
    </row>
    <row r="18" spans="1:17">
      <c r="A18" s="707" t="s">
        <v>170</v>
      </c>
      <c r="B18" s="1824"/>
      <c r="C18" s="388">
        <v>0</v>
      </c>
      <c r="D18" s="195">
        <v>0</v>
      </c>
      <c r="E18" s="195">
        <v>0</v>
      </c>
      <c r="F18" s="195">
        <v>0</v>
      </c>
      <c r="G18" s="195">
        <v>0</v>
      </c>
      <c r="H18" s="195">
        <v>0</v>
      </c>
      <c r="I18" s="195">
        <v>0</v>
      </c>
      <c r="J18" s="195">
        <v>0</v>
      </c>
      <c r="K18" s="195">
        <v>0</v>
      </c>
      <c r="L18" s="195">
        <v>0</v>
      </c>
      <c r="M18" s="195">
        <v>0</v>
      </c>
      <c r="N18" s="113">
        <v>0</v>
      </c>
      <c r="O18" s="112">
        <v>0</v>
      </c>
      <c r="P18" s="110">
        <v>0</v>
      </c>
      <c r="Q18" s="111">
        <v>0</v>
      </c>
    </row>
    <row r="19" spans="1:17">
      <c r="A19" s="707" t="s">
        <v>171</v>
      </c>
      <c r="B19" s="1824"/>
      <c r="C19" s="388">
        <v>0</v>
      </c>
      <c r="D19" s="195">
        <v>0</v>
      </c>
      <c r="E19" s="195">
        <v>0</v>
      </c>
      <c r="F19" s="195">
        <v>0</v>
      </c>
      <c r="G19" s="195">
        <v>0</v>
      </c>
      <c r="H19" s="195">
        <v>0</v>
      </c>
      <c r="I19" s="195">
        <v>0</v>
      </c>
      <c r="J19" s="195">
        <v>0</v>
      </c>
      <c r="K19" s="195">
        <v>0</v>
      </c>
      <c r="L19" s="195">
        <v>0</v>
      </c>
      <c r="M19" s="195">
        <v>0</v>
      </c>
      <c r="N19" s="113">
        <v>0</v>
      </c>
      <c r="O19" s="112">
        <v>0</v>
      </c>
      <c r="P19" s="110">
        <v>0</v>
      </c>
      <c r="Q19" s="111">
        <v>0</v>
      </c>
    </row>
    <row r="20" spans="1:17">
      <c r="A20" s="402" t="s">
        <v>280</v>
      </c>
      <c r="B20" s="1849">
        <v>2</v>
      </c>
      <c r="C20" s="503">
        <v>0</v>
      </c>
      <c r="D20" s="217">
        <v>0</v>
      </c>
      <c r="E20" s="217">
        <v>0</v>
      </c>
      <c r="F20" s="217">
        <v>0</v>
      </c>
      <c r="G20" s="217">
        <v>0</v>
      </c>
      <c r="H20" s="217">
        <v>0</v>
      </c>
      <c r="I20" s="217">
        <v>0</v>
      </c>
      <c r="J20" s="217">
        <v>0</v>
      </c>
      <c r="K20" s="217">
        <v>0</v>
      </c>
      <c r="L20" s="217">
        <v>0</v>
      </c>
      <c r="M20" s="217">
        <v>0</v>
      </c>
      <c r="N20" s="502">
        <v>0</v>
      </c>
      <c r="O20" s="503">
        <v>0</v>
      </c>
      <c r="P20" s="217">
        <v>0</v>
      </c>
      <c r="Q20" s="504">
        <v>0</v>
      </c>
    </row>
    <row r="21" spans="1:17" ht="5.25" customHeight="1">
      <c r="A21" s="1850"/>
      <c r="B21" s="1851"/>
      <c r="C21" s="661"/>
      <c r="D21" s="660"/>
      <c r="E21" s="660"/>
      <c r="F21" s="660"/>
      <c r="G21" s="660"/>
      <c r="H21" s="660"/>
      <c r="I21" s="660"/>
      <c r="J21" s="660"/>
      <c r="K21" s="660"/>
      <c r="L21" s="660"/>
      <c r="M21" s="660"/>
      <c r="N21" s="662"/>
      <c r="O21" s="661"/>
      <c r="P21" s="660"/>
      <c r="Q21" s="603"/>
    </row>
    <row r="22" spans="1:17">
      <c r="A22" s="484" t="s">
        <v>281</v>
      </c>
      <c r="B22" s="1848"/>
      <c r="C22" s="112"/>
      <c r="D22" s="110"/>
      <c r="E22" s="110"/>
      <c r="F22" s="110"/>
      <c r="G22" s="110"/>
      <c r="H22" s="110"/>
      <c r="I22" s="110"/>
      <c r="J22" s="110"/>
      <c r="K22" s="110"/>
      <c r="L22" s="110"/>
      <c r="M22" s="110"/>
      <c r="N22" s="113"/>
      <c r="O22" s="112"/>
      <c r="P22" s="110"/>
      <c r="Q22" s="111"/>
    </row>
    <row r="23" spans="1:17">
      <c r="A23" s="707" t="s">
        <v>268</v>
      </c>
      <c r="B23" s="1824"/>
      <c r="C23" s="388">
        <v>0</v>
      </c>
      <c r="D23" s="195">
        <v>0</v>
      </c>
      <c r="E23" s="195">
        <v>0</v>
      </c>
      <c r="F23" s="195">
        <v>0</v>
      </c>
      <c r="G23" s="195">
        <v>0</v>
      </c>
      <c r="H23" s="195">
        <v>0</v>
      </c>
      <c r="I23" s="195">
        <v>0</v>
      </c>
      <c r="J23" s="195">
        <v>0</v>
      </c>
      <c r="K23" s="195">
        <v>0</v>
      </c>
      <c r="L23" s="195">
        <v>0</v>
      </c>
      <c r="M23" s="195">
        <v>0</v>
      </c>
      <c r="N23" s="113">
        <v>888000</v>
      </c>
      <c r="O23" s="112">
        <v>888000</v>
      </c>
      <c r="P23" s="110">
        <v>0</v>
      </c>
      <c r="Q23" s="111">
        <v>0</v>
      </c>
    </row>
    <row r="24" spans="1:17">
      <c r="A24" s="707" t="s">
        <v>269</v>
      </c>
      <c r="B24" s="1824"/>
      <c r="C24" s="388">
        <v>0</v>
      </c>
      <c r="D24" s="195">
        <v>0</v>
      </c>
      <c r="E24" s="195">
        <v>0</v>
      </c>
      <c r="F24" s="195">
        <v>0</v>
      </c>
      <c r="G24" s="195">
        <v>0</v>
      </c>
      <c r="H24" s="195">
        <v>0</v>
      </c>
      <c r="I24" s="195">
        <v>0</v>
      </c>
      <c r="J24" s="195">
        <v>0</v>
      </c>
      <c r="K24" s="195">
        <v>0</v>
      </c>
      <c r="L24" s="195">
        <v>0</v>
      </c>
      <c r="M24" s="195">
        <v>0</v>
      </c>
      <c r="N24" s="113">
        <v>0</v>
      </c>
      <c r="O24" s="112">
        <v>0</v>
      </c>
      <c r="P24" s="110">
        <v>0</v>
      </c>
      <c r="Q24" s="111">
        <v>0</v>
      </c>
    </row>
    <row r="25" spans="1:17">
      <c r="A25" s="707" t="s">
        <v>270</v>
      </c>
      <c r="B25" s="1824"/>
      <c r="C25" s="388">
        <v>0</v>
      </c>
      <c r="D25" s="195">
        <v>0</v>
      </c>
      <c r="E25" s="195">
        <v>0</v>
      </c>
      <c r="F25" s="195">
        <v>0</v>
      </c>
      <c r="G25" s="195">
        <v>0</v>
      </c>
      <c r="H25" s="195">
        <v>0</v>
      </c>
      <c r="I25" s="195">
        <v>0</v>
      </c>
      <c r="J25" s="195">
        <v>0</v>
      </c>
      <c r="K25" s="195">
        <v>0</v>
      </c>
      <c r="L25" s="195">
        <v>0</v>
      </c>
      <c r="M25" s="195">
        <v>0</v>
      </c>
      <c r="N25" s="113">
        <v>0</v>
      </c>
      <c r="O25" s="112">
        <v>0</v>
      </c>
      <c r="P25" s="110">
        <v>0</v>
      </c>
      <c r="Q25" s="111">
        <v>0</v>
      </c>
    </row>
    <row r="26" spans="1:17">
      <c r="A26" s="707" t="s">
        <v>271</v>
      </c>
      <c r="B26" s="1824"/>
      <c r="C26" s="388">
        <v>0</v>
      </c>
      <c r="D26" s="195">
        <v>0</v>
      </c>
      <c r="E26" s="195">
        <v>0</v>
      </c>
      <c r="F26" s="195">
        <v>0</v>
      </c>
      <c r="G26" s="195">
        <v>0</v>
      </c>
      <c r="H26" s="195">
        <v>0</v>
      </c>
      <c r="I26" s="195">
        <v>0</v>
      </c>
      <c r="J26" s="195">
        <v>0</v>
      </c>
      <c r="K26" s="195">
        <v>0</v>
      </c>
      <c r="L26" s="195">
        <v>0</v>
      </c>
      <c r="M26" s="195">
        <v>0</v>
      </c>
      <c r="N26" s="113">
        <v>300000</v>
      </c>
      <c r="O26" s="112">
        <v>300000</v>
      </c>
      <c r="P26" s="110">
        <v>0</v>
      </c>
      <c r="Q26" s="111">
        <v>0</v>
      </c>
    </row>
    <row r="27" spans="1:17">
      <c r="A27" s="707" t="s">
        <v>272</v>
      </c>
      <c r="B27" s="1824"/>
      <c r="C27" s="388">
        <v>0</v>
      </c>
      <c r="D27" s="195">
        <v>0</v>
      </c>
      <c r="E27" s="195">
        <v>0</v>
      </c>
      <c r="F27" s="195">
        <v>0</v>
      </c>
      <c r="G27" s="195">
        <v>0</v>
      </c>
      <c r="H27" s="195">
        <v>0</v>
      </c>
      <c r="I27" s="195">
        <v>0</v>
      </c>
      <c r="J27" s="195">
        <v>0</v>
      </c>
      <c r="K27" s="195">
        <v>0</v>
      </c>
      <c r="L27" s="195">
        <v>0</v>
      </c>
      <c r="M27" s="195">
        <v>0</v>
      </c>
      <c r="N27" s="113">
        <v>0</v>
      </c>
      <c r="O27" s="112">
        <v>0</v>
      </c>
      <c r="P27" s="110">
        <v>0</v>
      </c>
      <c r="Q27" s="111">
        <v>0</v>
      </c>
    </row>
    <row r="28" spans="1:17">
      <c r="A28" s="707" t="s">
        <v>162</v>
      </c>
      <c r="B28" s="1824"/>
      <c r="C28" s="388">
        <v>0</v>
      </c>
      <c r="D28" s="195">
        <v>0</v>
      </c>
      <c r="E28" s="195">
        <v>0</v>
      </c>
      <c r="F28" s="195">
        <v>0</v>
      </c>
      <c r="G28" s="195">
        <v>0</v>
      </c>
      <c r="H28" s="195">
        <v>0</v>
      </c>
      <c r="I28" s="195">
        <v>0</v>
      </c>
      <c r="J28" s="195">
        <v>0</v>
      </c>
      <c r="K28" s="195">
        <v>0</v>
      </c>
      <c r="L28" s="195">
        <v>0</v>
      </c>
      <c r="M28" s="195">
        <v>0</v>
      </c>
      <c r="N28" s="113">
        <v>0</v>
      </c>
      <c r="O28" s="112">
        <v>0</v>
      </c>
      <c r="P28" s="110">
        <v>0</v>
      </c>
      <c r="Q28" s="111">
        <v>0</v>
      </c>
    </row>
    <row r="29" spans="1:17">
      <c r="A29" s="707" t="s">
        <v>273</v>
      </c>
      <c r="B29" s="1824"/>
      <c r="C29" s="388">
        <v>0</v>
      </c>
      <c r="D29" s="195">
        <v>0</v>
      </c>
      <c r="E29" s="195">
        <v>0</v>
      </c>
      <c r="F29" s="195">
        <v>0</v>
      </c>
      <c r="G29" s="195">
        <v>0</v>
      </c>
      <c r="H29" s="195">
        <v>0</v>
      </c>
      <c r="I29" s="195">
        <v>0</v>
      </c>
      <c r="J29" s="195">
        <v>0</v>
      </c>
      <c r="K29" s="195">
        <v>0</v>
      </c>
      <c r="L29" s="195">
        <v>0</v>
      </c>
      <c r="M29" s="195">
        <v>0</v>
      </c>
      <c r="N29" s="113">
        <v>5150000</v>
      </c>
      <c r="O29" s="112">
        <v>5150000</v>
      </c>
      <c r="P29" s="110">
        <v>0</v>
      </c>
      <c r="Q29" s="111">
        <v>0</v>
      </c>
    </row>
    <row r="30" spans="1:17">
      <c r="A30" s="707" t="s">
        <v>274</v>
      </c>
      <c r="B30" s="1824"/>
      <c r="C30" s="388">
        <v>0</v>
      </c>
      <c r="D30" s="195">
        <v>0</v>
      </c>
      <c r="E30" s="195">
        <v>0</v>
      </c>
      <c r="F30" s="195">
        <v>0</v>
      </c>
      <c r="G30" s="195">
        <v>0</v>
      </c>
      <c r="H30" s="195">
        <v>0</v>
      </c>
      <c r="I30" s="195">
        <v>0</v>
      </c>
      <c r="J30" s="195">
        <v>0</v>
      </c>
      <c r="K30" s="195">
        <v>0</v>
      </c>
      <c r="L30" s="195">
        <v>0</v>
      </c>
      <c r="M30" s="195">
        <v>0</v>
      </c>
      <c r="N30" s="113">
        <v>0</v>
      </c>
      <c r="O30" s="112">
        <v>0</v>
      </c>
      <c r="P30" s="110">
        <v>0</v>
      </c>
      <c r="Q30" s="111">
        <v>0</v>
      </c>
    </row>
    <row r="31" spans="1:17">
      <c r="A31" s="707" t="s">
        <v>275</v>
      </c>
      <c r="B31" s="1824"/>
      <c r="C31" s="388">
        <v>0</v>
      </c>
      <c r="D31" s="195">
        <v>0</v>
      </c>
      <c r="E31" s="195">
        <v>0</v>
      </c>
      <c r="F31" s="195">
        <v>0</v>
      </c>
      <c r="G31" s="195">
        <v>0</v>
      </c>
      <c r="H31" s="195">
        <v>0</v>
      </c>
      <c r="I31" s="195">
        <v>0</v>
      </c>
      <c r="J31" s="195">
        <v>0</v>
      </c>
      <c r="K31" s="195">
        <v>0</v>
      </c>
      <c r="L31" s="195">
        <v>0</v>
      </c>
      <c r="M31" s="195">
        <v>0</v>
      </c>
      <c r="N31" s="113">
        <v>200000</v>
      </c>
      <c r="O31" s="112">
        <v>200000</v>
      </c>
      <c r="P31" s="110">
        <v>0</v>
      </c>
      <c r="Q31" s="111">
        <v>0</v>
      </c>
    </row>
    <row r="32" spans="1:17">
      <c r="A32" s="707" t="s">
        <v>276</v>
      </c>
      <c r="B32" s="1824"/>
      <c r="C32" s="388">
        <v>0</v>
      </c>
      <c r="D32" s="195">
        <v>0</v>
      </c>
      <c r="E32" s="195">
        <v>0</v>
      </c>
      <c r="F32" s="195">
        <v>0</v>
      </c>
      <c r="G32" s="195">
        <v>0</v>
      </c>
      <c r="H32" s="195">
        <v>0</v>
      </c>
      <c r="I32" s="195">
        <v>0</v>
      </c>
      <c r="J32" s="195">
        <v>0</v>
      </c>
      <c r="K32" s="195">
        <v>0</v>
      </c>
      <c r="L32" s="195">
        <v>0</v>
      </c>
      <c r="M32" s="195">
        <v>0</v>
      </c>
      <c r="N32" s="113">
        <v>2950000</v>
      </c>
      <c r="O32" s="112">
        <v>2950000</v>
      </c>
      <c r="P32" s="110">
        <v>0</v>
      </c>
      <c r="Q32" s="111">
        <v>0</v>
      </c>
    </row>
    <row r="33" spans="1:20">
      <c r="A33" s="707" t="s">
        <v>277</v>
      </c>
      <c r="B33" s="1824"/>
      <c r="C33" s="388">
        <v>0</v>
      </c>
      <c r="D33" s="195">
        <v>0</v>
      </c>
      <c r="E33" s="195">
        <v>0</v>
      </c>
      <c r="F33" s="195">
        <v>0</v>
      </c>
      <c r="G33" s="195">
        <v>0</v>
      </c>
      <c r="H33" s="195">
        <v>0</v>
      </c>
      <c r="I33" s="195">
        <v>0</v>
      </c>
      <c r="J33" s="195">
        <v>0</v>
      </c>
      <c r="K33" s="195">
        <v>0</v>
      </c>
      <c r="L33" s="195">
        <v>0</v>
      </c>
      <c r="M33" s="195">
        <v>0</v>
      </c>
      <c r="N33" s="113">
        <v>0</v>
      </c>
      <c r="O33" s="112">
        <v>0</v>
      </c>
      <c r="P33" s="110">
        <v>0</v>
      </c>
      <c r="Q33" s="111">
        <v>0</v>
      </c>
    </row>
    <row r="34" spans="1:20">
      <c r="A34" s="707" t="s">
        <v>278</v>
      </c>
      <c r="B34" s="1824"/>
      <c r="C34" s="388">
        <v>0</v>
      </c>
      <c r="D34" s="195">
        <v>0</v>
      </c>
      <c r="E34" s="195">
        <v>0</v>
      </c>
      <c r="F34" s="195">
        <v>0</v>
      </c>
      <c r="G34" s="195">
        <v>0</v>
      </c>
      <c r="H34" s="195">
        <v>0</v>
      </c>
      <c r="I34" s="195">
        <v>0</v>
      </c>
      <c r="J34" s="195">
        <v>0</v>
      </c>
      <c r="K34" s="195">
        <v>0</v>
      </c>
      <c r="L34" s="195">
        <v>0</v>
      </c>
      <c r="M34" s="195">
        <v>0</v>
      </c>
      <c r="N34" s="113">
        <v>0</v>
      </c>
      <c r="O34" s="112">
        <v>0</v>
      </c>
      <c r="P34" s="110">
        <v>0</v>
      </c>
      <c r="Q34" s="111">
        <v>0</v>
      </c>
    </row>
    <row r="35" spans="1:20">
      <c r="A35" s="707" t="s">
        <v>279</v>
      </c>
      <c r="B35" s="1824"/>
      <c r="C35" s="388">
        <v>0</v>
      </c>
      <c r="D35" s="195">
        <v>0</v>
      </c>
      <c r="E35" s="195">
        <v>0</v>
      </c>
      <c r="F35" s="195">
        <v>0</v>
      </c>
      <c r="G35" s="195">
        <v>0</v>
      </c>
      <c r="H35" s="195">
        <v>0</v>
      </c>
      <c r="I35" s="195">
        <v>0</v>
      </c>
      <c r="J35" s="195">
        <v>0</v>
      </c>
      <c r="K35" s="195">
        <v>0</v>
      </c>
      <c r="L35" s="195">
        <v>0</v>
      </c>
      <c r="M35" s="195">
        <v>0</v>
      </c>
      <c r="N35" s="113">
        <v>0</v>
      </c>
      <c r="O35" s="112">
        <v>0</v>
      </c>
      <c r="P35" s="110">
        <v>0</v>
      </c>
      <c r="Q35" s="111">
        <v>0</v>
      </c>
    </row>
    <row r="36" spans="1:20">
      <c r="A36" s="707" t="s">
        <v>170</v>
      </c>
      <c r="B36" s="1824"/>
      <c r="C36" s="388">
        <v>0</v>
      </c>
      <c r="D36" s="195">
        <v>0</v>
      </c>
      <c r="E36" s="195">
        <v>0</v>
      </c>
      <c r="F36" s="195">
        <v>0</v>
      </c>
      <c r="G36" s="195">
        <v>0</v>
      </c>
      <c r="H36" s="195">
        <v>0</v>
      </c>
      <c r="I36" s="195">
        <v>0</v>
      </c>
      <c r="J36" s="195">
        <v>0</v>
      </c>
      <c r="K36" s="195">
        <v>0</v>
      </c>
      <c r="L36" s="195">
        <v>0</v>
      </c>
      <c r="M36" s="195">
        <v>0</v>
      </c>
      <c r="N36" s="113">
        <v>0</v>
      </c>
      <c r="O36" s="112">
        <v>0</v>
      </c>
      <c r="P36" s="110">
        <v>0</v>
      </c>
      <c r="Q36" s="111">
        <v>0</v>
      </c>
    </row>
    <row r="37" spans="1:20">
      <c r="A37" s="707" t="s">
        <v>171</v>
      </c>
      <c r="B37" s="1824"/>
      <c r="C37" s="388">
        <v>0</v>
      </c>
      <c r="D37" s="195">
        <v>0</v>
      </c>
      <c r="E37" s="195">
        <v>0</v>
      </c>
      <c r="F37" s="195">
        <v>0</v>
      </c>
      <c r="G37" s="195">
        <v>0</v>
      </c>
      <c r="H37" s="195">
        <v>0</v>
      </c>
      <c r="I37" s="195">
        <v>0</v>
      </c>
      <c r="J37" s="195">
        <v>0</v>
      </c>
      <c r="K37" s="195">
        <v>0</v>
      </c>
      <c r="L37" s="195">
        <v>0</v>
      </c>
      <c r="M37" s="195">
        <v>0</v>
      </c>
      <c r="N37" s="113">
        <v>0</v>
      </c>
      <c r="O37" s="112">
        <v>0</v>
      </c>
      <c r="P37" s="110">
        <v>0</v>
      </c>
      <c r="Q37" s="111">
        <v>0</v>
      </c>
    </row>
    <row r="38" spans="1:20">
      <c r="A38" s="402" t="s">
        <v>282</v>
      </c>
      <c r="B38" s="1849">
        <v>2</v>
      </c>
      <c r="C38" s="503">
        <v>0</v>
      </c>
      <c r="D38" s="217">
        <v>0</v>
      </c>
      <c r="E38" s="217">
        <v>0</v>
      </c>
      <c r="F38" s="217">
        <v>0</v>
      </c>
      <c r="G38" s="217">
        <v>0</v>
      </c>
      <c r="H38" s="217">
        <v>0</v>
      </c>
      <c r="I38" s="217">
        <v>0</v>
      </c>
      <c r="J38" s="217">
        <v>0</v>
      </c>
      <c r="K38" s="217">
        <v>0</v>
      </c>
      <c r="L38" s="217">
        <v>0</v>
      </c>
      <c r="M38" s="217">
        <v>0</v>
      </c>
      <c r="N38" s="502">
        <v>9488000</v>
      </c>
      <c r="O38" s="503">
        <v>9488000</v>
      </c>
      <c r="P38" s="217">
        <v>0</v>
      </c>
      <c r="Q38" s="504">
        <v>0</v>
      </c>
    </row>
    <row r="39" spans="1:20">
      <c r="A39" s="1778" t="s">
        <v>322</v>
      </c>
      <c r="B39" s="1852">
        <v>2</v>
      </c>
      <c r="C39" s="475">
        <v>0</v>
      </c>
      <c r="D39" s="413">
        <v>0</v>
      </c>
      <c r="E39" s="413">
        <v>0</v>
      </c>
      <c r="F39" s="413">
        <v>0</v>
      </c>
      <c r="G39" s="413">
        <v>0</v>
      </c>
      <c r="H39" s="413">
        <v>0</v>
      </c>
      <c r="I39" s="413">
        <v>0</v>
      </c>
      <c r="J39" s="413">
        <v>0</v>
      </c>
      <c r="K39" s="413">
        <v>0</v>
      </c>
      <c r="L39" s="413">
        <v>0</v>
      </c>
      <c r="M39" s="413">
        <v>0</v>
      </c>
      <c r="N39" s="532">
        <v>9488000</v>
      </c>
      <c r="O39" s="475">
        <v>9488000</v>
      </c>
      <c r="P39" s="413">
        <v>0</v>
      </c>
      <c r="Q39" s="474">
        <v>0</v>
      </c>
    </row>
    <row r="40" spans="1:20" hidden="1">
      <c r="A40" s="1853"/>
      <c r="B40" s="1854"/>
      <c r="C40" s="662"/>
      <c r="D40" s="662"/>
      <c r="E40" s="662"/>
      <c r="F40" s="662"/>
      <c r="G40" s="662"/>
      <c r="H40" s="662"/>
      <c r="I40" s="662"/>
      <c r="J40" s="662"/>
      <c r="K40" s="662"/>
      <c r="L40" s="662"/>
      <c r="M40" s="662"/>
      <c r="N40" s="662"/>
      <c r="O40" s="662"/>
      <c r="P40" s="662"/>
      <c r="Q40" s="662"/>
    </row>
    <row r="41" spans="1:20" hidden="1">
      <c r="A41" s="1853"/>
      <c r="B41" s="1854"/>
      <c r="C41" s="662"/>
      <c r="D41" s="662"/>
      <c r="E41" s="662"/>
      <c r="F41" s="662"/>
      <c r="G41" s="662"/>
      <c r="H41" s="662"/>
      <c r="I41" s="662"/>
      <c r="J41" s="662"/>
      <c r="K41" s="662"/>
      <c r="L41" s="662"/>
      <c r="M41" s="662"/>
      <c r="N41" s="662"/>
      <c r="O41" s="662"/>
      <c r="P41" s="662"/>
      <c r="Q41" s="662"/>
    </row>
    <row r="42" spans="1:20" s="325" customFormat="1" hidden="1">
      <c r="A42" s="1855" t="s">
        <v>98</v>
      </c>
      <c r="B42" s="1856"/>
      <c r="C42" s="423"/>
      <c r="D42" s="423"/>
      <c r="E42" s="423"/>
      <c r="F42" s="423"/>
      <c r="G42" s="423"/>
      <c r="H42" s="423"/>
      <c r="I42" s="423"/>
      <c r="J42" s="423"/>
      <c r="K42" s="423"/>
      <c r="L42" s="423"/>
      <c r="M42" s="423"/>
      <c r="N42" s="423"/>
      <c r="O42" s="423"/>
      <c r="P42" s="423"/>
      <c r="Q42" s="423"/>
      <c r="R42" s="2"/>
      <c r="S42" s="538"/>
      <c r="T42" s="538"/>
    </row>
    <row r="43" spans="1:20" s="325" customFormat="1" hidden="1">
      <c r="A43" s="1167" t="s">
        <v>1337</v>
      </c>
      <c r="B43" s="334"/>
      <c r="C43" s="423"/>
      <c r="D43" s="423"/>
      <c r="E43" s="423"/>
      <c r="F43" s="423"/>
      <c r="G43" s="423"/>
      <c r="H43" s="423"/>
      <c r="I43" s="423"/>
      <c r="J43" s="423"/>
      <c r="K43" s="423"/>
      <c r="L43" s="423"/>
      <c r="M43" s="423"/>
      <c r="N43" s="423"/>
      <c r="O43" s="423"/>
      <c r="P43" s="423"/>
      <c r="Q43" s="423"/>
      <c r="R43" s="538"/>
      <c r="S43" s="538"/>
      <c r="T43" s="538"/>
    </row>
    <row r="44" spans="1:20" s="325" customFormat="1" hidden="1">
      <c r="A44" s="1167" t="s">
        <v>1338</v>
      </c>
      <c r="B44" s="334"/>
    </row>
    <row r="45" spans="1:20" hidden="1">
      <c r="A45" s="856" t="s">
        <v>600</v>
      </c>
      <c r="B45" s="1847"/>
      <c r="C45" s="250">
        <v>0</v>
      </c>
      <c r="D45" s="250">
        <v>0</v>
      </c>
      <c r="E45" s="250">
        <v>0</v>
      </c>
      <c r="F45" s="250">
        <v>0</v>
      </c>
      <c r="G45" s="250">
        <v>0</v>
      </c>
      <c r="H45" s="250">
        <v>0</v>
      </c>
      <c r="I45" s="250">
        <v>0</v>
      </c>
      <c r="J45" s="250">
        <v>0</v>
      </c>
      <c r="K45" s="250">
        <v>0</v>
      </c>
      <c r="L45" s="250">
        <v>0</v>
      </c>
      <c r="M45" s="250">
        <v>0</v>
      </c>
      <c r="N45" s="250">
        <v>0</v>
      </c>
      <c r="O45" s="1857">
        <v>0</v>
      </c>
      <c r="P45" s="1857">
        <v>0</v>
      </c>
      <c r="Q45" s="1857">
        <v>0</v>
      </c>
    </row>
    <row r="46" spans="1:20" hidden="1"/>
    <row r="47" spans="1:20" hidden="1">
      <c r="E47" s="2" t="s">
        <v>1339</v>
      </c>
    </row>
    <row r="48" spans="1:20"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2">
    <mergeCell ref="C2:N2"/>
    <mergeCell ref="O2:Q2"/>
  </mergeCells>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T40"/>
  <sheetViews>
    <sheetView topLeftCell="A16" workbookViewId="0">
      <selection activeCell="D47" sqref="D47"/>
    </sheetView>
  </sheetViews>
  <sheetFormatPr defaultRowHeight="12.75"/>
  <cols>
    <col min="1" max="1" width="30.85546875" style="2" customWidth="1"/>
    <col min="2" max="2" width="0" style="2" hidden="1" customWidth="1"/>
    <col min="3" max="16384" width="9.140625" style="2"/>
  </cols>
  <sheetData>
    <row r="1" spans="1:18" ht="13.5">
      <c r="A1" s="166" t="s">
        <v>1340</v>
      </c>
      <c r="B1" s="166"/>
      <c r="C1" s="166"/>
      <c r="D1" s="166"/>
      <c r="E1" s="166"/>
      <c r="F1" s="166"/>
      <c r="G1" s="166"/>
      <c r="H1" s="166"/>
      <c r="I1" s="166"/>
      <c r="J1" s="166"/>
      <c r="K1" s="166"/>
      <c r="L1" s="166"/>
      <c r="M1" s="166"/>
      <c r="N1" s="166"/>
      <c r="O1" s="166"/>
      <c r="P1" s="166"/>
      <c r="Q1" s="166"/>
    </row>
    <row r="2" spans="1:18">
      <c r="A2" s="1624" t="s">
        <v>1</v>
      </c>
      <c r="B2" s="1818" t="s">
        <v>72</v>
      </c>
      <c r="C2" s="2176" t="s">
        <v>13</v>
      </c>
      <c r="D2" s="2177"/>
      <c r="E2" s="2177"/>
      <c r="F2" s="2177"/>
      <c r="G2" s="2177"/>
      <c r="H2" s="2177"/>
      <c r="I2" s="2177"/>
      <c r="J2" s="2177"/>
      <c r="K2" s="2177"/>
      <c r="L2" s="2177"/>
      <c r="M2" s="2177"/>
      <c r="N2" s="2177"/>
      <c r="O2" s="2178" t="s">
        <v>1313</v>
      </c>
      <c r="P2" s="2179"/>
      <c r="Q2" s="2180"/>
    </row>
    <row r="3" spans="1:18" ht="25.5">
      <c r="A3" s="170" t="s">
        <v>73</v>
      </c>
      <c r="B3" s="1820"/>
      <c r="C3" s="8" t="s">
        <v>1314</v>
      </c>
      <c r="D3" s="1168" t="s">
        <v>1315</v>
      </c>
      <c r="E3" s="1168" t="s">
        <v>1316</v>
      </c>
      <c r="F3" s="1168" t="s">
        <v>1317</v>
      </c>
      <c r="G3" s="1168" t="s">
        <v>1333</v>
      </c>
      <c r="H3" s="1168" t="s">
        <v>1334</v>
      </c>
      <c r="I3" s="1168" t="s">
        <v>1320</v>
      </c>
      <c r="J3" s="1168" t="s">
        <v>1335</v>
      </c>
      <c r="K3" s="1168" t="s">
        <v>1322</v>
      </c>
      <c r="L3" s="1168" t="s">
        <v>1323</v>
      </c>
      <c r="M3" s="1168" t="s">
        <v>1324</v>
      </c>
      <c r="N3" s="11" t="s">
        <v>1325</v>
      </c>
      <c r="O3" s="8" t="s">
        <v>13</v>
      </c>
      <c r="P3" s="9" t="s">
        <v>14</v>
      </c>
      <c r="Q3" s="10" t="s">
        <v>15</v>
      </c>
    </row>
    <row r="4" spans="1:18">
      <c r="A4" s="172" t="s">
        <v>284</v>
      </c>
      <c r="B4" s="1848">
        <v>1</v>
      </c>
      <c r="C4" s="112"/>
      <c r="D4" s="110"/>
      <c r="E4" s="110"/>
      <c r="F4" s="110"/>
      <c r="G4" s="110"/>
      <c r="H4" s="110"/>
      <c r="I4" s="110"/>
      <c r="J4" s="110"/>
      <c r="K4" s="110"/>
      <c r="L4" s="110"/>
      <c r="M4" s="110"/>
      <c r="N4" s="113"/>
      <c r="O4" s="112"/>
      <c r="P4" s="110"/>
      <c r="Q4" s="111"/>
    </row>
    <row r="5" spans="1:18">
      <c r="A5" s="179" t="s">
        <v>75</v>
      </c>
      <c r="B5" s="1824"/>
      <c r="C5" s="523">
        <v>0</v>
      </c>
      <c r="D5" s="18">
        <v>0</v>
      </c>
      <c r="E5" s="18">
        <v>0</v>
      </c>
      <c r="F5" s="18">
        <v>0</v>
      </c>
      <c r="G5" s="18">
        <v>0</v>
      </c>
      <c r="H5" s="18">
        <v>0</v>
      </c>
      <c r="I5" s="18">
        <v>0</v>
      </c>
      <c r="J5" s="18">
        <v>0</v>
      </c>
      <c r="K5" s="18">
        <v>0</v>
      </c>
      <c r="L5" s="18">
        <v>0</v>
      </c>
      <c r="M5" s="18">
        <v>0</v>
      </c>
      <c r="N5" s="124">
        <v>888000</v>
      </c>
      <c r="O5" s="123">
        <v>888000</v>
      </c>
      <c r="P5" s="121">
        <v>0</v>
      </c>
      <c r="Q5" s="603">
        <v>0</v>
      </c>
      <c r="R5" s="24"/>
    </row>
    <row r="6" spans="1:18">
      <c r="A6" s="520" t="s">
        <v>76</v>
      </c>
      <c r="B6" s="1824"/>
      <c r="C6" s="388">
        <v>0</v>
      </c>
      <c r="D6" s="195">
        <v>0</v>
      </c>
      <c r="E6" s="195">
        <v>0</v>
      </c>
      <c r="F6" s="195">
        <v>0</v>
      </c>
      <c r="G6" s="195">
        <v>0</v>
      </c>
      <c r="H6" s="195">
        <v>0</v>
      </c>
      <c r="I6" s="195">
        <v>0</v>
      </c>
      <c r="J6" s="195">
        <v>0</v>
      </c>
      <c r="K6" s="195">
        <v>0</v>
      </c>
      <c r="L6" s="195">
        <v>0</v>
      </c>
      <c r="M6" s="195">
        <v>0</v>
      </c>
      <c r="N6" s="113">
        <v>888000</v>
      </c>
      <c r="O6" s="112">
        <v>888000</v>
      </c>
      <c r="P6" s="110">
        <v>0</v>
      </c>
      <c r="Q6" s="583">
        <v>0</v>
      </c>
      <c r="R6" s="24"/>
    </row>
    <row r="7" spans="1:18">
      <c r="A7" s="520" t="s">
        <v>77</v>
      </c>
      <c r="B7" s="1824"/>
      <c r="C7" s="1843">
        <v>0</v>
      </c>
      <c r="D7" s="1478">
        <v>0</v>
      </c>
      <c r="E7" s="1478">
        <v>0</v>
      </c>
      <c r="F7" s="1478">
        <v>0</v>
      </c>
      <c r="G7" s="1478">
        <v>0</v>
      </c>
      <c r="H7" s="1478">
        <v>0</v>
      </c>
      <c r="I7" s="1478">
        <v>0</v>
      </c>
      <c r="J7" s="1478">
        <v>0</v>
      </c>
      <c r="K7" s="1478">
        <v>0</v>
      </c>
      <c r="L7" s="1478">
        <v>0</v>
      </c>
      <c r="M7" s="1478">
        <v>0</v>
      </c>
      <c r="N7" s="113">
        <v>0</v>
      </c>
      <c r="O7" s="112">
        <v>0</v>
      </c>
      <c r="P7" s="110">
        <v>0</v>
      </c>
      <c r="Q7" s="583">
        <v>0</v>
      </c>
      <c r="R7" s="24"/>
    </row>
    <row r="8" spans="1:18">
      <c r="A8" s="520" t="s">
        <v>78</v>
      </c>
      <c r="B8" s="1824"/>
      <c r="C8" s="388">
        <v>0</v>
      </c>
      <c r="D8" s="195">
        <v>0</v>
      </c>
      <c r="E8" s="195">
        <v>0</v>
      </c>
      <c r="F8" s="195">
        <v>0</v>
      </c>
      <c r="G8" s="195">
        <v>0</v>
      </c>
      <c r="H8" s="195">
        <v>0</v>
      </c>
      <c r="I8" s="195">
        <v>0</v>
      </c>
      <c r="J8" s="195">
        <v>0</v>
      </c>
      <c r="K8" s="195">
        <v>0</v>
      </c>
      <c r="L8" s="195">
        <v>0</v>
      </c>
      <c r="M8" s="195">
        <v>0</v>
      </c>
      <c r="N8" s="113">
        <v>0</v>
      </c>
      <c r="O8" s="112">
        <v>0</v>
      </c>
      <c r="P8" s="110">
        <v>0</v>
      </c>
      <c r="Q8" s="583">
        <v>0</v>
      </c>
      <c r="R8" s="24"/>
    </row>
    <row r="9" spans="1:18">
      <c r="A9" s="179" t="s">
        <v>79</v>
      </c>
      <c r="B9" s="1824"/>
      <c r="C9" s="523">
        <v>0</v>
      </c>
      <c r="D9" s="18">
        <v>0</v>
      </c>
      <c r="E9" s="18">
        <v>0</v>
      </c>
      <c r="F9" s="18">
        <v>0</v>
      </c>
      <c r="G9" s="18">
        <v>0</v>
      </c>
      <c r="H9" s="18">
        <v>0</v>
      </c>
      <c r="I9" s="18">
        <v>0</v>
      </c>
      <c r="J9" s="18">
        <v>0</v>
      </c>
      <c r="K9" s="18">
        <v>0</v>
      </c>
      <c r="L9" s="18">
        <v>0</v>
      </c>
      <c r="M9" s="18">
        <v>0</v>
      </c>
      <c r="N9" s="124">
        <v>300000</v>
      </c>
      <c r="O9" s="123">
        <v>300000</v>
      </c>
      <c r="P9" s="121">
        <v>0</v>
      </c>
      <c r="Q9" s="603">
        <v>0</v>
      </c>
      <c r="R9" s="24"/>
    </row>
    <row r="10" spans="1:18">
      <c r="A10" s="520" t="s">
        <v>80</v>
      </c>
      <c r="B10" s="1824"/>
      <c r="C10" s="388">
        <v>0</v>
      </c>
      <c r="D10" s="195">
        <v>0</v>
      </c>
      <c r="E10" s="195">
        <v>0</v>
      </c>
      <c r="F10" s="195">
        <v>0</v>
      </c>
      <c r="G10" s="195">
        <v>0</v>
      </c>
      <c r="H10" s="195">
        <v>0</v>
      </c>
      <c r="I10" s="195">
        <v>0</v>
      </c>
      <c r="J10" s="195">
        <v>0</v>
      </c>
      <c r="K10" s="195">
        <v>0</v>
      </c>
      <c r="L10" s="195">
        <v>0</v>
      </c>
      <c r="M10" s="195">
        <v>0</v>
      </c>
      <c r="N10" s="113">
        <v>300000</v>
      </c>
      <c r="O10" s="112">
        <v>300000</v>
      </c>
      <c r="P10" s="110">
        <v>0</v>
      </c>
      <c r="Q10" s="583">
        <v>0</v>
      </c>
      <c r="R10" s="24"/>
    </row>
    <row r="11" spans="1:18">
      <c r="A11" s="520" t="s">
        <v>81</v>
      </c>
      <c r="B11" s="1824"/>
      <c r="C11" s="388">
        <v>0</v>
      </c>
      <c r="D11" s="195">
        <v>0</v>
      </c>
      <c r="E11" s="195">
        <v>0</v>
      </c>
      <c r="F11" s="195">
        <v>0</v>
      </c>
      <c r="G11" s="195">
        <v>0</v>
      </c>
      <c r="H11" s="195">
        <v>0</v>
      </c>
      <c r="I11" s="195">
        <v>0</v>
      </c>
      <c r="J11" s="195">
        <v>0</v>
      </c>
      <c r="K11" s="195">
        <v>0</v>
      </c>
      <c r="L11" s="195">
        <v>0</v>
      </c>
      <c r="M11" s="195">
        <v>0</v>
      </c>
      <c r="N11" s="113">
        <v>0</v>
      </c>
      <c r="O11" s="112">
        <v>0</v>
      </c>
      <c r="P11" s="110">
        <v>0</v>
      </c>
      <c r="Q11" s="583">
        <v>0</v>
      </c>
      <c r="R11" s="24"/>
    </row>
    <row r="12" spans="1:18">
      <c r="A12" s="520" t="s">
        <v>82</v>
      </c>
      <c r="B12" s="1824"/>
      <c r="C12" s="388">
        <v>0</v>
      </c>
      <c r="D12" s="195">
        <v>0</v>
      </c>
      <c r="E12" s="195">
        <v>0</v>
      </c>
      <c r="F12" s="195">
        <v>0</v>
      </c>
      <c r="G12" s="195">
        <v>0</v>
      </c>
      <c r="H12" s="195">
        <v>0</v>
      </c>
      <c r="I12" s="195">
        <v>0</v>
      </c>
      <c r="J12" s="195">
        <v>0</v>
      </c>
      <c r="K12" s="195">
        <v>0</v>
      </c>
      <c r="L12" s="195">
        <v>0</v>
      </c>
      <c r="M12" s="195">
        <v>0</v>
      </c>
      <c r="N12" s="113">
        <v>0</v>
      </c>
      <c r="O12" s="112">
        <v>0</v>
      </c>
      <c r="P12" s="110">
        <v>0</v>
      </c>
      <c r="Q12" s="583">
        <v>0</v>
      </c>
      <c r="R12" s="24"/>
    </row>
    <row r="13" spans="1:18">
      <c r="A13" s="520" t="s">
        <v>83</v>
      </c>
      <c r="B13" s="1824"/>
      <c r="C13" s="388">
        <v>0</v>
      </c>
      <c r="D13" s="195">
        <v>0</v>
      </c>
      <c r="E13" s="195">
        <v>0</v>
      </c>
      <c r="F13" s="195">
        <v>0</v>
      </c>
      <c r="G13" s="195">
        <v>0</v>
      </c>
      <c r="H13" s="195">
        <v>0</v>
      </c>
      <c r="I13" s="195">
        <v>0</v>
      </c>
      <c r="J13" s="195">
        <v>0</v>
      </c>
      <c r="K13" s="195">
        <v>0</v>
      </c>
      <c r="L13" s="195">
        <v>0</v>
      </c>
      <c r="M13" s="195">
        <v>0</v>
      </c>
      <c r="N13" s="113">
        <v>0</v>
      </c>
      <c r="O13" s="112">
        <v>0</v>
      </c>
      <c r="P13" s="110">
        <v>0</v>
      </c>
      <c r="Q13" s="583">
        <v>0</v>
      </c>
      <c r="R13" s="24"/>
    </row>
    <row r="14" spans="1:18">
      <c r="A14" s="520" t="s">
        <v>84</v>
      </c>
      <c r="B14" s="1824"/>
      <c r="C14" s="388">
        <v>0</v>
      </c>
      <c r="D14" s="195">
        <v>0</v>
      </c>
      <c r="E14" s="195">
        <v>0</v>
      </c>
      <c r="F14" s="195">
        <v>0</v>
      </c>
      <c r="G14" s="195">
        <v>0</v>
      </c>
      <c r="H14" s="195">
        <v>0</v>
      </c>
      <c r="I14" s="195">
        <v>0</v>
      </c>
      <c r="J14" s="195">
        <v>0</v>
      </c>
      <c r="K14" s="195">
        <v>0</v>
      </c>
      <c r="L14" s="195">
        <v>0</v>
      </c>
      <c r="M14" s="195">
        <v>0</v>
      </c>
      <c r="N14" s="113">
        <v>0</v>
      </c>
      <c r="O14" s="112">
        <v>0</v>
      </c>
      <c r="P14" s="110">
        <v>0</v>
      </c>
      <c r="Q14" s="583">
        <v>0</v>
      </c>
      <c r="R14" s="24"/>
    </row>
    <row r="15" spans="1:18">
      <c r="A15" s="179" t="s">
        <v>85</v>
      </c>
      <c r="B15" s="1824"/>
      <c r="C15" s="523">
        <v>0</v>
      </c>
      <c r="D15" s="18">
        <v>0</v>
      </c>
      <c r="E15" s="18">
        <v>0</v>
      </c>
      <c r="F15" s="18">
        <v>0</v>
      </c>
      <c r="G15" s="18">
        <v>0</v>
      </c>
      <c r="H15" s="18">
        <v>0</v>
      </c>
      <c r="I15" s="18">
        <v>0</v>
      </c>
      <c r="J15" s="18">
        <v>0</v>
      </c>
      <c r="K15" s="18">
        <v>0</v>
      </c>
      <c r="L15" s="18">
        <v>0</v>
      </c>
      <c r="M15" s="18">
        <v>0</v>
      </c>
      <c r="N15" s="124">
        <v>5150000</v>
      </c>
      <c r="O15" s="123">
        <v>5150000</v>
      </c>
      <c r="P15" s="121">
        <v>0</v>
      </c>
      <c r="Q15" s="603">
        <v>0</v>
      </c>
      <c r="R15" s="24"/>
    </row>
    <row r="16" spans="1:18">
      <c r="A16" s="520" t="s">
        <v>86</v>
      </c>
      <c r="B16" s="1824"/>
      <c r="C16" s="388">
        <v>0</v>
      </c>
      <c r="D16" s="195">
        <v>0</v>
      </c>
      <c r="E16" s="195">
        <v>0</v>
      </c>
      <c r="F16" s="195">
        <v>0</v>
      </c>
      <c r="G16" s="195">
        <v>0</v>
      </c>
      <c r="H16" s="195">
        <v>0</v>
      </c>
      <c r="I16" s="195">
        <v>0</v>
      </c>
      <c r="J16" s="195">
        <v>0</v>
      </c>
      <c r="K16" s="195">
        <v>0</v>
      </c>
      <c r="L16" s="195">
        <v>0</v>
      </c>
      <c r="M16" s="195">
        <v>0</v>
      </c>
      <c r="N16" s="113">
        <v>0</v>
      </c>
      <c r="O16" s="112">
        <v>0</v>
      </c>
      <c r="P16" s="110">
        <v>0</v>
      </c>
      <c r="Q16" s="583">
        <v>0</v>
      </c>
      <c r="R16" s="24"/>
    </row>
    <row r="17" spans="1:20">
      <c r="A17" s="520" t="s">
        <v>87</v>
      </c>
      <c r="B17" s="1824"/>
      <c r="C17" s="388">
        <v>0</v>
      </c>
      <c r="D17" s="195">
        <v>0</v>
      </c>
      <c r="E17" s="195">
        <v>0</v>
      </c>
      <c r="F17" s="195">
        <v>0</v>
      </c>
      <c r="G17" s="195">
        <v>0</v>
      </c>
      <c r="H17" s="195">
        <v>0</v>
      </c>
      <c r="I17" s="195">
        <v>0</v>
      </c>
      <c r="J17" s="195">
        <v>0</v>
      </c>
      <c r="K17" s="195">
        <v>0</v>
      </c>
      <c r="L17" s="195">
        <v>0</v>
      </c>
      <c r="M17" s="195">
        <v>0</v>
      </c>
      <c r="N17" s="113">
        <v>5150000</v>
      </c>
      <c r="O17" s="112">
        <v>5150000</v>
      </c>
      <c r="P17" s="110">
        <v>0</v>
      </c>
      <c r="Q17" s="583">
        <v>0</v>
      </c>
      <c r="R17" s="24"/>
    </row>
    <row r="18" spans="1:20">
      <c r="A18" s="520" t="s">
        <v>88</v>
      </c>
      <c r="B18" s="1824"/>
      <c r="C18" s="388">
        <v>0</v>
      </c>
      <c r="D18" s="195">
        <v>0</v>
      </c>
      <c r="E18" s="195">
        <v>0</v>
      </c>
      <c r="F18" s="195">
        <v>0</v>
      </c>
      <c r="G18" s="195">
        <v>0</v>
      </c>
      <c r="H18" s="195">
        <v>0</v>
      </c>
      <c r="I18" s="195">
        <v>0</v>
      </c>
      <c r="J18" s="195">
        <v>0</v>
      </c>
      <c r="K18" s="195">
        <v>0</v>
      </c>
      <c r="L18" s="195">
        <v>0</v>
      </c>
      <c r="M18" s="195">
        <v>0</v>
      </c>
      <c r="N18" s="113">
        <v>0</v>
      </c>
      <c r="O18" s="112">
        <v>0</v>
      </c>
      <c r="P18" s="110">
        <v>0</v>
      </c>
      <c r="Q18" s="583">
        <v>0</v>
      </c>
      <c r="R18" s="24"/>
    </row>
    <row r="19" spans="1:20">
      <c r="A19" s="179" t="s">
        <v>89</v>
      </c>
      <c r="B19" s="1824"/>
      <c r="C19" s="523">
        <v>0</v>
      </c>
      <c r="D19" s="18">
        <v>0</v>
      </c>
      <c r="E19" s="18">
        <v>0</v>
      </c>
      <c r="F19" s="18">
        <v>0</v>
      </c>
      <c r="G19" s="18">
        <v>0</v>
      </c>
      <c r="H19" s="18">
        <v>0</v>
      </c>
      <c r="I19" s="18">
        <v>0</v>
      </c>
      <c r="J19" s="18">
        <v>0</v>
      </c>
      <c r="K19" s="18">
        <v>0</v>
      </c>
      <c r="L19" s="18">
        <v>0</v>
      </c>
      <c r="M19" s="18">
        <v>0</v>
      </c>
      <c r="N19" s="124">
        <v>3150000</v>
      </c>
      <c r="O19" s="123">
        <v>3150000</v>
      </c>
      <c r="P19" s="121">
        <v>0</v>
      </c>
      <c r="Q19" s="603">
        <v>0</v>
      </c>
      <c r="R19" s="24"/>
    </row>
    <row r="20" spans="1:20">
      <c r="A20" s="520" t="s">
        <v>90</v>
      </c>
      <c r="B20" s="1824"/>
      <c r="C20" s="388">
        <v>0</v>
      </c>
      <c r="D20" s="195">
        <v>0</v>
      </c>
      <c r="E20" s="195">
        <v>0</v>
      </c>
      <c r="F20" s="195">
        <v>0</v>
      </c>
      <c r="G20" s="195">
        <v>0</v>
      </c>
      <c r="H20" s="195">
        <v>0</v>
      </c>
      <c r="I20" s="195">
        <v>0</v>
      </c>
      <c r="J20" s="195">
        <v>0</v>
      </c>
      <c r="K20" s="195">
        <v>0</v>
      </c>
      <c r="L20" s="195">
        <v>0</v>
      </c>
      <c r="M20" s="195">
        <v>0</v>
      </c>
      <c r="N20" s="113">
        <v>0</v>
      </c>
      <c r="O20" s="112">
        <v>0</v>
      </c>
      <c r="P20" s="110">
        <v>0</v>
      </c>
      <c r="Q20" s="583">
        <v>0</v>
      </c>
      <c r="R20" s="24"/>
    </row>
    <row r="21" spans="1:20">
      <c r="A21" s="520" t="s">
        <v>91</v>
      </c>
      <c r="B21" s="1824"/>
      <c r="C21" s="388">
        <v>0</v>
      </c>
      <c r="D21" s="195">
        <v>0</v>
      </c>
      <c r="E21" s="195">
        <v>0</v>
      </c>
      <c r="F21" s="195">
        <v>0</v>
      </c>
      <c r="G21" s="195">
        <v>0</v>
      </c>
      <c r="H21" s="195">
        <v>0</v>
      </c>
      <c r="I21" s="195">
        <v>0</v>
      </c>
      <c r="J21" s="195">
        <v>0</v>
      </c>
      <c r="K21" s="195">
        <v>0</v>
      </c>
      <c r="L21" s="195">
        <v>0</v>
      </c>
      <c r="M21" s="195">
        <v>0</v>
      </c>
      <c r="N21" s="113">
        <v>200000</v>
      </c>
      <c r="O21" s="112">
        <v>200000</v>
      </c>
      <c r="P21" s="110">
        <v>0</v>
      </c>
      <c r="Q21" s="583">
        <v>0</v>
      </c>
      <c r="R21" s="24"/>
    </row>
    <row r="22" spans="1:20">
      <c r="A22" s="520" t="s">
        <v>92</v>
      </c>
      <c r="B22" s="1824"/>
      <c r="C22" s="388">
        <v>0</v>
      </c>
      <c r="D22" s="195">
        <v>0</v>
      </c>
      <c r="E22" s="195">
        <v>0</v>
      </c>
      <c r="F22" s="195">
        <v>0</v>
      </c>
      <c r="G22" s="195">
        <v>0</v>
      </c>
      <c r="H22" s="195">
        <v>0</v>
      </c>
      <c r="I22" s="195">
        <v>0</v>
      </c>
      <c r="J22" s="195">
        <v>0</v>
      </c>
      <c r="K22" s="195">
        <v>0</v>
      </c>
      <c r="L22" s="195">
        <v>0</v>
      </c>
      <c r="M22" s="195">
        <v>0</v>
      </c>
      <c r="N22" s="113">
        <v>2950000</v>
      </c>
      <c r="O22" s="112">
        <v>2950000</v>
      </c>
      <c r="P22" s="110">
        <v>0</v>
      </c>
      <c r="Q22" s="583">
        <v>0</v>
      </c>
      <c r="R22" s="24"/>
    </row>
    <row r="23" spans="1:20">
      <c r="A23" s="520" t="s">
        <v>93</v>
      </c>
      <c r="B23" s="1824"/>
      <c r="C23" s="388">
        <v>0</v>
      </c>
      <c r="D23" s="195">
        <v>0</v>
      </c>
      <c r="E23" s="195">
        <v>0</v>
      </c>
      <c r="F23" s="195">
        <v>0</v>
      </c>
      <c r="G23" s="195">
        <v>0</v>
      </c>
      <c r="H23" s="195">
        <v>0</v>
      </c>
      <c r="I23" s="195">
        <v>0</v>
      </c>
      <c r="J23" s="195">
        <v>0</v>
      </c>
      <c r="K23" s="195">
        <v>0</v>
      </c>
      <c r="L23" s="195">
        <v>0</v>
      </c>
      <c r="M23" s="195">
        <v>0</v>
      </c>
      <c r="N23" s="113">
        <v>0</v>
      </c>
      <c r="O23" s="112">
        <v>0</v>
      </c>
      <c r="P23" s="110">
        <v>0</v>
      </c>
      <c r="Q23" s="583">
        <v>0</v>
      </c>
      <c r="R23" s="24"/>
    </row>
    <row r="24" spans="1:20">
      <c r="A24" s="179" t="s">
        <v>94</v>
      </c>
      <c r="B24" s="1824"/>
      <c r="C24" s="526">
        <v>0</v>
      </c>
      <c r="D24" s="524">
        <v>0</v>
      </c>
      <c r="E24" s="524">
        <v>0</v>
      </c>
      <c r="F24" s="524">
        <v>0</v>
      </c>
      <c r="G24" s="524">
        <v>0</v>
      </c>
      <c r="H24" s="524">
        <v>0</v>
      </c>
      <c r="I24" s="524">
        <v>0</v>
      </c>
      <c r="J24" s="524">
        <v>0</v>
      </c>
      <c r="K24" s="524">
        <v>0</v>
      </c>
      <c r="L24" s="524">
        <v>0</v>
      </c>
      <c r="M24" s="524">
        <v>0</v>
      </c>
      <c r="N24" s="124">
        <v>0</v>
      </c>
      <c r="O24" s="123">
        <v>0</v>
      </c>
      <c r="P24" s="121">
        <v>0</v>
      </c>
      <c r="Q24" s="603">
        <v>0</v>
      </c>
      <c r="R24" s="24"/>
    </row>
    <row r="25" spans="1:20">
      <c r="A25" s="1778" t="s">
        <v>285</v>
      </c>
      <c r="B25" s="1852">
        <v>2</v>
      </c>
      <c r="C25" s="475">
        <v>0</v>
      </c>
      <c r="D25" s="413">
        <v>0</v>
      </c>
      <c r="E25" s="413">
        <v>0</v>
      </c>
      <c r="F25" s="413">
        <v>0</v>
      </c>
      <c r="G25" s="413">
        <v>0</v>
      </c>
      <c r="H25" s="413">
        <v>0</v>
      </c>
      <c r="I25" s="413">
        <v>0</v>
      </c>
      <c r="J25" s="413">
        <v>0</v>
      </c>
      <c r="K25" s="413">
        <v>0</v>
      </c>
      <c r="L25" s="413">
        <v>0</v>
      </c>
      <c r="M25" s="413">
        <v>0</v>
      </c>
      <c r="N25" s="532">
        <v>9488000</v>
      </c>
      <c r="O25" s="475">
        <v>9488000</v>
      </c>
      <c r="P25" s="413">
        <v>0</v>
      </c>
      <c r="Q25" s="474">
        <v>0</v>
      </c>
      <c r="R25" s="24"/>
    </row>
    <row r="26" spans="1:20" s="325" customFormat="1" hidden="1">
      <c r="A26" s="1858" t="s">
        <v>98</v>
      </c>
      <c r="B26" s="1859"/>
      <c r="C26" s="423"/>
      <c r="D26" s="423"/>
      <c r="E26" s="423"/>
      <c r="F26" s="423"/>
      <c r="G26" s="423"/>
      <c r="H26" s="423"/>
      <c r="I26" s="423"/>
      <c r="J26" s="423"/>
      <c r="K26" s="423"/>
      <c r="L26" s="423"/>
      <c r="M26" s="423"/>
      <c r="N26" s="423"/>
      <c r="O26" s="423"/>
      <c r="P26" s="423"/>
      <c r="Q26" s="423"/>
      <c r="R26" s="538"/>
      <c r="S26" s="538"/>
      <c r="T26" s="538"/>
    </row>
    <row r="27" spans="1:20" s="325" customFormat="1" hidden="1">
      <c r="A27" s="1747" t="s">
        <v>1337</v>
      </c>
      <c r="C27" s="423"/>
      <c r="D27" s="423"/>
      <c r="E27" s="423"/>
      <c r="F27" s="423"/>
      <c r="G27" s="423"/>
      <c r="H27" s="423"/>
      <c r="I27" s="423"/>
      <c r="J27" s="423"/>
      <c r="K27" s="423"/>
      <c r="L27" s="423"/>
      <c r="M27" s="423"/>
      <c r="N27" s="423"/>
      <c r="O27" s="423"/>
      <c r="P27" s="423"/>
      <c r="Q27" s="423"/>
      <c r="R27" s="538"/>
      <c r="S27" s="538"/>
      <c r="T27" s="538"/>
    </row>
    <row r="28" spans="1:20" s="325" customFormat="1" hidden="1">
      <c r="A28" s="1747" t="s">
        <v>1338</v>
      </c>
    </row>
    <row r="29" spans="1:20" hidden="1">
      <c r="A29" s="856" t="s">
        <v>600</v>
      </c>
      <c r="B29" s="856"/>
      <c r="C29" s="250">
        <v>0</v>
      </c>
      <c r="D29" s="250">
        <v>0</v>
      </c>
      <c r="E29" s="250">
        <v>0</v>
      </c>
      <c r="F29" s="250">
        <v>0</v>
      </c>
      <c r="G29" s="250">
        <v>0</v>
      </c>
      <c r="H29" s="250">
        <v>0</v>
      </c>
      <c r="I29" s="250">
        <v>0</v>
      </c>
      <c r="J29" s="250">
        <v>0</v>
      </c>
      <c r="K29" s="250">
        <v>0</v>
      </c>
      <c r="L29" s="250">
        <v>0</v>
      </c>
      <c r="M29" s="250">
        <v>0</v>
      </c>
      <c r="N29" s="250">
        <v>0</v>
      </c>
      <c r="O29" s="1857">
        <v>0</v>
      </c>
      <c r="P29" s="1857">
        <v>0</v>
      </c>
      <c r="Q29" s="1857">
        <v>0</v>
      </c>
    </row>
    <row r="30" spans="1:20" hidden="1"/>
    <row r="31" spans="1:20" hidden="1"/>
    <row r="32" spans="1:20" hidden="1"/>
    <row r="33" hidden="1"/>
    <row r="34" hidden="1"/>
    <row r="35" hidden="1"/>
    <row r="36" hidden="1"/>
    <row r="37" hidden="1"/>
    <row r="38" hidden="1"/>
    <row r="39" hidden="1"/>
    <row r="40" hidden="1"/>
  </sheetData>
  <mergeCells count="2">
    <mergeCell ref="C2:N2"/>
    <mergeCell ref="O2:Q2"/>
  </mergeCells>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AR192"/>
  <sheetViews>
    <sheetView topLeftCell="A42" workbookViewId="0">
      <selection activeCell="C67" sqref="C67"/>
    </sheetView>
  </sheetViews>
  <sheetFormatPr defaultRowHeight="12.75"/>
  <cols>
    <col min="1" max="1" width="30.5703125" style="2" customWidth="1"/>
    <col min="2" max="16384" width="9.140625" style="2"/>
  </cols>
  <sheetData>
    <row r="1" spans="1:22" ht="13.5">
      <c r="A1" s="166" t="s">
        <v>1341</v>
      </c>
      <c r="B1" s="166"/>
      <c r="C1" s="166"/>
      <c r="D1" s="166"/>
      <c r="E1" s="166"/>
      <c r="F1" s="166"/>
      <c r="G1" s="166"/>
      <c r="H1" s="166"/>
      <c r="I1" s="166"/>
      <c r="J1" s="166"/>
      <c r="K1" s="166"/>
      <c r="L1" s="166"/>
      <c r="M1" s="166"/>
      <c r="N1" s="166"/>
      <c r="O1" s="166"/>
      <c r="P1" s="166"/>
      <c r="Q1" s="166"/>
    </row>
    <row r="2" spans="1:22">
      <c r="A2" s="1860" t="s">
        <v>1342</v>
      </c>
      <c r="B2" s="2176" t="s">
        <v>13</v>
      </c>
      <c r="C2" s="2177"/>
      <c r="D2" s="2177"/>
      <c r="E2" s="2177"/>
      <c r="F2" s="2177"/>
      <c r="G2" s="2177"/>
      <c r="H2" s="2177"/>
      <c r="I2" s="2177"/>
      <c r="J2" s="2177"/>
      <c r="K2" s="2177"/>
      <c r="L2" s="2177"/>
      <c r="M2" s="2177"/>
      <c r="N2" s="2178" t="s">
        <v>1313</v>
      </c>
      <c r="O2" s="2179"/>
      <c r="P2" s="2180"/>
    </row>
    <row r="3" spans="1:22" ht="25.5">
      <c r="A3" s="170" t="s">
        <v>73</v>
      </c>
      <c r="B3" s="8" t="s">
        <v>1314</v>
      </c>
      <c r="C3" s="1168" t="s">
        <v>1315</v>
      </c>
      <c r="D3" s="1168" t="s">
        <v>1316</v>
      </c>
      <c r="E3" s="1168" t="s">
        <v>1317</v>
      </c>
      <c r="F3" s="1168" t="s">
        <v>1318</v>
      </c>
      <c r="G3" s="1168" t="s">
        <v>1319</v>
      </c>
      <c r="H3" s="1168" t="s">
        <v>1320</v>
      </c>
      <c r="I3" s="1168" t="s">
        <v>1321</v>
      </c>
      <c r="J3" s="1168" t="s">
        <v>1322</v>
      </c>
      <c r="K3" s="1168" t="s">
        <v>1323</v>
      </c>
      <c r="L3" s="1168" t="s">
        <v>1324</v>
      </c>
      <c r="M3" s="10" t="s">
        <v>1325</v>
      </c>
      <c r="N3" s="8" t="s">
        <v>13</v>
      </c>
      <c r="O3" s="9" t="s">
        <v>14</v>
      </c>
      <c r="P3" s="10" t="s">
        <v>15</v>
      </c>
    </row>
    <row r="4" spans="1:22">
      <c r="A4" s="172" t="s">
        <v>1343</v>
      </c>
      <c r="B4" s="487"/>
      <c r="C4" s="485"/>
      <c r="D4" s="485"/>
      <c r="E4" s="485"/>
      <c r="F4" s="485"/>
      <c r="G4" s="485"/>
      <c r="H4" s="485"/>
      <c r="I4" s="485"/>
      <c r="J4" s="485"/>
      <c r="K4" s="485"/>
      <c r="L4" s="485"/>
      <c r="M4" s="488"/>
      <c r="N4" s="1861">
        <v>1</v>
      </c>
      <c r="O4" s="485"/>
      <c r="P4" s="488"/>
      <c r="T4" s="24"/>
    </row>
    <row r="5" spans="1:22">
      <c r="A5" s="433" t="s">
        <v>17</v>
      </c>
      <c r="B5" s="388">
        <v>418583.33333333331</v>
      </c>
      <c r="C5" s="195">
        <v>418583.33333333331</v>
      </c>
      <c r="D5" s="195">
        <v>418583.33333333331</v>
      </c>
      <c r="E5" s="195">
        <v>418583.33333333331</v>
      </c>
      <c r="F5" s="195">
        <v>418583.33333333331</v>
      </c>
      <c r="G5" s="195">
        <v>418583.33333333331</v>
      </c>
      <c r="H5" s="195">
        <v>418583.33333333331</v>
      </c>
      <c r="I5" s="195">
        <v>418583.33333333331</v>
      </c>
      <c r="J5" s="195">
        <v>418583.33333333331</v>
      </c>
      <c r="K5" s="195">
        <v>418583.33333333331</v>
      </c>
      <c r="L5" s="195">
        <v>418583.33333333331</v>
      </c>
      <c r="M5" s="111">
        <v>418916.05333333183</v>
      </c>
      <c r="N5" s="388">
        <v>5023332.7199999988</v>
      </c>
      <c r="O5" s="195">
        <v>5340807.3479039986</v>
      </c>
      <c r="P5" s="387">
        <v>5742436.0604663789</v>
      </c>
      <c r="T5" s="24"/>
      <c r="U5" s="24"/>
      <c r="V5" s="24"/>
    </row>
    <row r="6" spans="1:22">
      <c r="A6" s="433" t="s">
        <v>226</v>
      </c>
      <c r="B6" s="388"/>
      <c r="C6" s="195"/>
      <c r="D6" s="195"/>
      <c r="E6" s="195"/>
      <c r="F6" s="195"/>
      <c r="G6" s="195"/>
      <c r="H6" s="195"/>
      <c r="I6" s="195"/>
      <c r="J6" s="195"/>
      <c r="K6" s="195"/>
      <c r="L6" s="195"/>
      <c r="M6" s="111">
        <v>0</v>
      </c>
      <c r="N6" s="388">
        <v>0</v>
      </c>
      <c r="O6" s="195">
        <v>0</v>
      </c>
      <c r="P6" s="387">
        <v>0</v>
      </c>
      <c r="T6" s="24"/>
      <c r="U6" s="24"/>
      <c r="V6" s="24"/>
    </row>
    <row r="7" spans="1:22">
      <c r="A7" s="433" t="s">
        <v>227</v>
      </c>
      <c r="B7" s="388">
        <v>0</v>
      </c>
      <c r="C7" s="195">
        <v>0</v>
      </c>
      <c r="D7" s="195">
        <v>0</v>
      </c>
      <c r="E7" s="195">
        <v>0</v>
      </c>
      <c r="F7" s="195">
        <v>0</v>
      </c>
      <c r="G7" s="195">
        <v>0</v>
      </c>
      <c r="H7" s="195">
        <v>0</v>
      </c>
      <c r="I7" s="195">
        <v>0</v>
      </c>
      <c r="J7" s="195">
        <v>0</v>
      </c>
      <c r="K7" s="195">
        <v>0</v>
      </c>
      <c r="L7" s="195">
        <v>0</v>
      </c>
      <c r="M7" s="111">
        <v>5289862.8486000011</v>
      </c>
      <c r="N7" s="388">
        <v>5289862.8486000011</v>
      </c>
      <c r="O7" s="195">
        <v>7768715</v>
      </c>
      <c r="P7" s="387">
        <v>9018515</v>
      </c>
      <c r="T7" s="24"/>
      <c r="U7" s="24"/>
      <c r="V7" s="24"/>
    </row>
    <row r="8" spans="1:22">
      <c r="A8" s="433" t="s">
        <v>228</v>
      </c>
      <c r="B8" s="388">
        <v>0</v>
      </c>
      <c r="C8" s="195">
        <v>0</v>
      </c>
      <c r="D8" s="195">
        <v>0</v>
      </c>
      <c r="E8" s="195">
        <v>0</v>
      </c>
      <c r="F8" s="195">
        <v>0</v>
      </c>
      <c r="G8" s="195">
        <v>0</v>
      </c>
      <c r="H8" s="195">
        <v>0</v>
      </c>
      <c r="I8" s="195">
        <v>0</v>
      </c>
      <c r="J8" s="195">
        <v>0</v>
      </c>
      <c r="K8" s="195">
        <v>0</v>
      </c>
      <c r="L8" s="195">
        <v>0</v>
      </c>
      <c r="M8" s="111">
        <v>2109020.77</v>
      </c>
      <c r="N8" s="388">
        <v>2109020.77</v>
      </c>
      <c r="O8" s="195">
        <v>4126210</v>
      </c>
      <c r="P8" s="387">
        <v>4373830</v>
      </c>
      <c r="T8" s="24"/>
      <c r="U8" s="24"/>
      <c r="V8" s="24"/>
    </row>
    <row r="9" spans="1:22">
      <c r="A9" s="433" t="s">
        <v>229</v>
      </c>
      <c r="B9" s="388">
        <v>0</v>
      </c>
      <c r="C9" s="195">
        <v>0</v>
      </c>
      <c r="D9" s="195">
        <v>0</v>
      </c>
      <c r="E9" s="195">
        <v>0</v>
      </c>
      <c r="F9" s="195">
        <v>0</v>
      </c>
      <c r="G9" s="195">
        <v>0</v>
      </c>
      <c r="H9" s="195">
        <v>0</v>
      </c>
      <c r="I9" s="195">
        <v>0</v>
      </c>
      <c r="J9" s="195">
        <v>0</v>
      </c>
      <c r="K9" s="195">
        <v>0</v>
      </c>
      <c r="L9" s="195">
        <v>0</v>
      </c>
      <c r="M9" s="111">
        <v>1603002.1949999998</v>
      </c>
      <c r="N9" s="388">
        <v>1603002.1949999998</v>
      </c>
      <c r="O9" s="195">
        <v>2555100</v>
      </c>
      <c r="P9" s="387">
        <v>2708410</v>
      </c>
      <c r="T9" s="24"/>
      <c r="U9" s="24"/>
      <c r="V9" s="24"/>
    </row>
    <row r="10" spans="1:22">
      <c r="A10" s="433" t="s">
        <v>230</v>
      </c>
      <c r="B10" s="388">
        <v>0</v>
      </c>
      <c r="C10" s="195">
        <v>0</v>
      </c>
      <c r="D10" s="195">
        <v>0</v>
      </c>
      <c r="E10" s="195">
        <v>0</v>
      </c>
      <c r="F10" s="195">
        <v>0</v>
      </c>
      <c r="G10" s="195">
        <v>0</v>
      </c>
      <c r="H10" s="195">
        <v>0</v>
      </c>
      <c r="I10" s="195">
        <v>0</v>
      </c>
      <c r="J10" s="195">
        <v>0</v>
      </c>
      <c r="K10" s="195">
        <v>0</v>
      </c>
      <c r="L10" s="195">
        <v>0</v>
      </c>
      <c r="M10" s="111">
        <v>2592865.02</v>
      </c>
      <c r="N10" s="388">
        <v>2592865.02</v>
      </c>
      <c r="O10" s="195">
        <v>2469370</v>
      </c>
      <c r="P10" s="387">
        <v>2617560</v>
      </c>
      <c r="T10" s="24"/>
      <c r="U10" s="24"/>
      <c r="V10" s="24"/>
    </row>
    <row r="11" spans="1:22">
      <c r="A11" s="433" t="s">
        <v>231</v>
      </c>
      <c r="B11" s="388">
        <v>0</v>
      </c>
      <c r="C11" s="195">
        <v>0</v>
      </c>
      <c r="D11" s="195">
        <v>0</v>
      </c>
      <c r="E11" s="195">
        <v>0</v>
      </c>
      <c r="F11" s="195">
        <v>0</v>
      </c>
      <c r="G11" s="195">
        <v>0</v>
      </c>
      <c r="H11" s="195">
        <v>0</v>
      </c>
      <c r="I11" s="195">
        <v>0</v>
      </c>
      <c r="J11" s="195">
        <v>0</v>
      </c>
      <c r="K11" s="195">
        <v>0</v>
      </c>
      <c r="L11" s="195">
        <v>0</v>
      </c>
      <c r="M11" s="111">
        <v>0</v>
      </c>
      <c r="N11" s="388">
        <v>0</v>
      </c>
      <c r="O11" s="195">
        <v>0</v>
      </c>
      <c r="P11" s="387">
        <v>0</v>
      </c>
      <c r="T11" s="24"/>
      <c r="U11" s="24"/>
      <c r="V11" s="24"/>
    </row>
    <row r="12" spans="1:22">
      <c r="A12" s="433" t="s">
        <v>232</v>
      </c>
      <c r="B12" s="388">
        <v>0</v>
      </c>
      <c r="C12" s="195">
        <v>0</v>
      </c>
      <c r="D12" s="195">
        <v>0</v>
      </c>
      <c r="E12" s="195">
        <v>0</v>
      </c>
      <c r="F12" s="195">
        <v>0</v>
      </c>
      <c r="G12" s="195">
        <v>0</v>
      </c>
      <c r="H12" s="195">
        <v>0</v>
      </c>
      <c r="I12" s="195">
        <v>0</v>
      </c>
      <c r="J12" s="195">
        <v>0</v>
      </c>
      <c r="K12" s="195">
        <v>0</v>
      </c>
      <c r="L12" s="195">
        <v>0</v>
      </c>
      <c r="M12" s="111">
        <v>498910</v>
      </c>
      <c r="N12" s="388">
        <v>498910</v>
      </c>
      <c r="O12" s="195">
        <v>542180</v>
      </c>
      <c r="P12" s="387">
        <v>543390</v>
      </c>
      <c r="T12" s="24"/>
      <c r="U12" s="24"/>
      <c r="V12" s="24"/>
    </row>
    <row r="13" spans="1:22">
      <c r="A13" s="433" t="s">
        <v>233</v>
      </c>
      <c r="B13" s="388">
        <v>20833.333333333332</v>
      </c>
      <c r="C13" s="195">
        <v>20833.333333333332</v>
      </c>
      <c r="D13" s="195">
        <v>20833.333333333332</v>
      </c>
      <c r="E13" s="195">
        <v>20833.333333333332</v>
      </c>
      <c r="F13" s="195">
        <v>20833.333333333332</v>
      </c>
      <c r="G13" s="195">
        <v>20833.333333333332</v>
      </c>
      <c r="H13" s="195">
        <v>20833.333333333332</v>
      </c>
      <c r="I13" s="195">
        <v>20833.333333333332</v>
      </c>
      <c r="J13" s="195">
        <v>20833.333333333332</v>
      </c>
      <c r="K13" s="195">
        <v>20833.333333333332</v>
      </c>
      <c r="L13" s="195">
        <v>20833.333333333332</v>
      </c>
      <c r="M13" s="111">
        <v>20833.333333333314</v>
      </c>
      <c r="N13" s="388">
        <v>250000</v>
      </c>
      <c r="O13" s="195">
        <v>270000</v>
      </c>
      <c r="P13" s="387">
        <v>280000</v>
      </c>
      <c r="T13" s="24"/>
      <c r="U13" s="24"/>
      <c r="V13" s="24"/>
    </row>
    <row r="14" spans="1:22">
      <c r="A14" s="433" t="s">
        <v>234</v>
      </c>
      <c r="B14" s="388">
        <v>150000</v>
      </c>
      <c r="C14" s="195">
        <v>150000</v>
      </c>
      <c r="D14" s="195">
        <v>150000</v>
      </c>
      <c r="E14" s="195">
        <v>150000</v>
      </c>
      <c r="F14" s="195">
        <v>150000</v>
      </c>
      <c r="G14" s="195">
        <v>150000</v>
      </c>
      <c r="H14" s="195">
        <v>150000</v>
      </c>
      <c r="I14" s="195">
        <v>150000</v>
      </c>
      <c r="J14" s="195">
        <v>150000</v>
      </c>
      <c r="K14" s="195">
        <v>150000</v>
      </c>
      <c r="L14" s="195">
        <v>150000</v>
      </c>
      <c r="M14" s="111">
        <v>150000</v>
      </c>
      <c r="N14" s="388">
        <v>1800000</v>
      </c>
      <c r="O14" s="195">
        <v>1800000</v>
      </c>
      <c r="P14" s="387">
        <v>1800000</v>
      </c>
      <c r="T14" s="24"/>
      <c r="U14" s="24"/>
      <c r="V14" s="24"/>
    </row>
    <row r="15" spans="1:22">
      <c r="A15" s="433" t="s">
        <v>235</v>
      </c>
      <c r="B15" s="388">
        <v>0</v>
      </c>
      <c r="C15" s="195">
        <v>0</v>
      </c>
      <c r="D15" s="195">
        <v>0</v>
      </c>
      <c r="E15" s="195">
        <v>0</v>
      </c>
      <c r="F15" s="195">
        <v>0</v>
      </c>
      <c r="G15" s="195">
        <v>0</v>
      </c>
      <c r="H15" s="195">
        <v>0</v>
      </c>
      <c r="I15" s="195">
        <v>0</v>
      </c>
      <c r="J15" s="195">
        <v>0</v>
      </c>
      <c r="K15" s="195">
        <v>0</v>
      </c>
      <c r="L15" s="195">
        <v>0</v>
      </c>
      <c r="M15" s="111">
        <v>0</v>
      </c>
      <c r="N15" s="388">
        <v>0</v>
      </c>
      <c r="O15" s="195">
        <v>0</v>
      </c>
      <c r="P15" s="387">
        <v>0</v>
      </c>
      <c r="T15" s="24"/>
      <c r="U15" s="24"/>
      <c r="V15" s="24"/>
    </row>
    <row r="16" spans="1:22">
      <c r="A16" s="433" t="s">
        <v>236</v>
      </c>
      <c r="B16" s="388">
        <v>0</v>
      </c>
      <c r="C16" s="195">
        <v>0</v>
      </c>
      <c r="D16" s="195">
        <v>0</v>
      </c>
      <c r="E16" s="195">
        <v>0</v>
      </c>
      <c r="F16" s="195">
        <v>0</v>
      </c>
      <c r="G16" s="195">
        <v>0</v>
      </c>
      <c r="H16" s="195">
        <v>0</v>
      </c>
      <c r="I16" s="195">
        <v>0</v>
      </c>
      <c r="J16" s="195">
        <v>0</v>
      </c>
      <c r="K16" s="195">
        <v>0</v>
      </c>
      <c r="L16" s="195">
        <v>0</v>
      </c>
      <c r="M16" s="111">
        <v>16108000</v>
      </c>
      <c r="N16" s="388">
        <v>16108000</v>
      </c>
      <c r="O16" s="195">
        <v>10388530</v>
      </c>
      <c r="P16" s="387">
        <v>10388540</v>
      </c>
      <c r="T16" s="24"/>
      <c r="U16" s="24"/>
      <c r="V16" s="24"/>
    </row>
    <row r="17" spans="1:23">
      <c r="A17" s="433" t="s">
        <v>237</v>
      </c>
      <c r="B17" s="388">
        <v>0</v>
      </c>
      <c r="C17" s="195">
        <v>0</v>
      </c>
      <c r="D17" s="195">
        <v>0</v>
      </c>
      <c r="E17" s="195">
        <v>0</v>
      </c>
      <c r="F17" s="195">
        <v>0</v>
      </c>
      <c r="G17" s="195">
        <v>0</v>
      </c>
      <c r="H17" s="195">
        <v>0</v>
      </c>
      <c r="I17" s="195">
        <v>0</v>
      </c>
      <c r="J17" s="195">
        <v>0</v>
      </c>
      <c r="K17" s="195">
        <v>0</v>
      </c>
      <c r="L17" s="195">
        <v>0</v>
      </c>
      <c r="M17" s="111">
        <v>419800</v>
      </c>
      <c r="N17" s="388">
        <v>419800</v>
      </c>
      <c r="O17" s="195">
        <v>442800</v>
      </c>
      <c r="P17" s="387">
        <v>443100</v>
      </c>
      <c r="T17" s="24"/>
      <c r="U17" s="24"/>
      <c r="V17" s="24"/>
    </row>
    <row r="18" spans="1:23">
      <c r="A18" s="433" t="s">
        <v>238</v>
      </c>
      <c r="B18" s="388">
        <v>0</v>
      </c>
      <c r="C18" s="195">
        <v>0</v>
      </c>
      <c r="D18" s="195">
        <v>0</v>
      </c>
      <c r="E18" s="195">
        <v>0</v>
      </c>
      <c r="F18" s="195">
        <v>0</v>
      </c>
      <c r="G18" s="195">
        <v>0</v>
      </c>
      <c r="H18" s="195">
        <v>0</v>
      </c>
      <c r="I18" s="195">
        <v>0</v>
      </c>
      <c r="J18" s="195">
        <v>0</v>
      </c>
      <c r="K18" s="195">
        <v>0</v>
      </c>
      <c r="L18" s="195">
        <v>0</v>
      </c>
      <c r="M18" s="111">
        <v>20000</v>
      </c>
      <c r="N18" s="388">
        <v>20000</v>
      </c>
      <c r="O18" s="195">
        <v>20000</v>
      </c>
      <c r="P18" s="387">
        <v>20000</v>
      </c>
      <c r="T18" s="24"/>
      <c r="U18" s="24"/>
      <c r="V18" s="24"/>
    </row>
    <row r="19" spans="1:23">
      <c r="A19" s="493" t="s">
        <v>1344</v>
      </c>
      <c r="B19" s="388">
        <v>0</v>
      </c>
      <c r="C19" s="195">
        <v>0</v>
      </c>
      <c r="D19" s="195">
        <v>0</v>
      </c>
      <c r="E19" s="195">
        <v>0</v>
      </c>
      <c r="F19" s="195">
        <v>0</v>
      </c>
      <c r="G19" s="195">
        <v>0</v>
      </c>
      <c r="H19" s="195">
        <v>0</v>
      </c>
      <c r="I19" s="195">
        <v>0</v>
      </c>
      <c r="J19" s="195">
        <v>0</v>
      </c>
      <c r="K19" s="195">
        <v>0</v>
      </c>
      <c r="L19" s="195">
        <v>0</v>
      </c>
      <c r="M19" s="111">
        <v>18061000</v>
      </c>
      <c r="N19" s="388">
        <v>18061000</v>
      </c>
      <c r="O19" s="195">
        <v>20334000</v>
      </c>
      <c r="P19" s="387">
        <v>37542000</v>
      </c>
      <c r="T19" s="24"/>
      <c r="U19" s="24"/>
      <c r="V19" s="24"/>
    </row>
    <row r="20" spans="1:23">
      <c r="A20" s="433" t="s">
        <v>239</v>
      </c>
      <c r="B20" s="388">
        <v>0</v>
      </c>
      <c r="C20" s="195">
        <v>0</v>
      </c>
      <c r="D20" s="195">
        <v>0</v>
      </c>
      <c r="E20" s="195">
        <v>0</v>
      </c>
      <c r="F20" s="195">
        <v>0</v>
      </c>
      <c r="G20" s="195">
        <v>0</v>
      </c>
      <c r="H20" s="195">
        <v>0</v>
      </c>
      <c r="I20" s="195">
        <v>0</v>
      </c>
      <c r="J20" s="195">
        <v>0</v>
      </c>
      <c r="K20" s="195">
        <v>0</v>
      </c>
      <c r="L20" s="195">
        <v>0</v>
      </c>
      <c r="M20" s="111">
        <v>516250</v>
      </c>
      <c r="N20" s="388">
        <v>516250</v>
      </c>
      <c r="O20" s="195">
        <v>311970</v>
      </c>
      <c r="P20" s="387">
        <v>314390</v>
      </c>
      <c r="T20" s="24"/>
      <c r="U20" s="24"/>
      <c r="V20" s="24"/>
    </row>
    <row r="21" spans="1:23">
      <c r="A21" s="1482" t="s">
        <v>1345</v>
      </c>
      <c r="B21" s="503">
        <v>589416.66666666663</v>
      </c>
      <c r="C21" s="217">
        <v>589416.66666666663</v>
      </c>
      <c r="D21" s="217">
        <v>589416.66666666663</v>
      </c>
      <c r="E21" s="217">
        <v>589416.66666666663</v>
      </c>
      <c r="F21" s="217">
        <v>589416.66666666663</v>
      </c>
      <c r="G21" s="217">
        <v>589416.66666666663</v>
      </c>
      <c r="H21" s="217">
        <v>589416.66666666663</v>
      </c>
      <c r="I21" s="217">
        <v>589416.66666666663</v>
      </c>
      <c r="J21" s="217">
        <v>589416.66666666663</v>
      </c>
      <c r="K21" s="217">
        <v>589416.66666666663</v>
      </c>
      <c r="L21" s="217">
        <v>589416.66666666663</v>
      </c>
      <c r="M21" s="504">
        <v>47808460.22026667</v>
      </c>
      <c r="N21" s="503">
        <v>54292043.553599998</v>
      </c>
      <c r="O21" s="217">
        <v>56369682.347903997</v>
      </c>
      <c r="P21" s="504">
        <v>75792171.060466379</v>
      </c>
      <c r="Q21" s="24"/>
      <c r="R21" s="24"/>
      <c r="S21" s="24"/>
      <c r="T21" s="24"/>
      <c r="U21" s="24"/>
      <c r="V21" s="24"/>
      <c r="W21" s="24"/>
    </row>
    <row r="22" spans="1:23" ht="3.75" customHeight="1">
      <c r="A22" s="1725"/>
      <c r="B22" s="594"/>
      <c r="C22" s="19"/>
      <c r="D22" s="19"/>
      <c r="E22" s="19"/>
      <c r="F22" s="19"/>
      <c r="G22" s="19"/>
      <c r="H22" s="19"/>
      <c r="I22" s="19"/>
      <c r="J22" s="19"/>
      <c r="K22" s="19"/>
      <c r="L22" s="19"/>
      <c r="M22" s="583"/>
      <c r="N22" s="594"/>
      <c r="O22" s="19"/>
      <c r="P22" s="583"/>
      <c r="Q22" s="24"/>
      <c r="R22" s="24"/>
      <c r="S22" s="24"/>
      <c r="T22" s="24"/>
      <c r="U22" s="24"/>
      <c r="V22" s="24"/>
      <c r="W22" s="24"/>
    </row>
    <row r="23" spans="1:23">
      <c r="A23" s="679" t="s">
        <v>1346</v>
      </c>
      <c r="B23" s="594"/>
      <c r="C23" s="19"/>
      <c r="D23" s="19"/>
      <c r="E23" s="19"/>
      <c r="F23" s="19"/>
      <c r="G23" s="19"/>
      <c r="H23" s="19"/>
      <c r="I23" s="19"/>
      <c r="J23" s="19"/>
      <c r="K23" s="19"/>
      <c r="L23" s="19"/>
      <c r="M23" s="583"/>
      <c r="N23" s="594"/>
      <c r="O23" s="19"/>
      <c r="P23" s="583"/>
      <c r="Q23" s="24"/>
      <c r="R23" s="24"/>
      <c r="S23" s="24"/>
      <c r="T23" s="24"/>
      <c r="U23" s="24"/>
      <c r="V23" s="24"/>
      <c r="W23" s="24"/>
    </row>
    <row r="24" spans="1:23">
      <c r="A24" s="598" t="s">
        <v>1347</v>
      </c>
      <c r="B24" s="388">
        <v>0</v>
      </c>
      <c r="C24" s="195">
        <v>0</v>
      </c>
      <c r="D24" s="195">
        <v>0</v>
      </c>
      <c r="E24" s="195">
        <v>0</v>
      </c>
      <c r="F24" s="195">
        <v>0</v>
      </c>
      <c r="G24" s="195">
        <v>0</v>
      </c>
      <c r="H24" s="195">
        <v>0</v>
      </c>
      <c r="I24" s="195">
        <v>0</v>
      </c>
      <c r="J24" s="195">
        <v>0</v>
      </c>
      <c r="K24" s="195">
        <v>0</v>
      </c>
      <c r="L24" s="195">
        <v>0</v>
      </c>
      <c r="M24" s="583">
        <v>9488000</v>
      </c>
      <c r="N24" s="388">
        <v>9488000</v>
      </c>
      <c r="O24" s="195">
        <v>11537000</v>
      </c>
      <c r="P24" s="387">
        <v>12171000</v>
      </c>
      <c r="Q24" s="24"/>
      <c r="R24" s="24"/>
      <c r="S24" s="24"/>
      <c r="T24" s="24"/>
      <c r="U24" s="24"/>
      <c r="V24" s="24"/>
      <c r="W24" s="24"/>
    </row>
    <row r="25" spans="1:23">
      <c r="A25" s="439" t="s">
        <v>1348</v>
      </c>
      <c r="B25" s="388">
        <v>0</v>
      </c>
      <c r="C25" s="195">
        <v>0</v>
      </c>
      <c r="D25" s="195">
        <v>0</v>
      </c>
      <c r="E25" s="195">
        <v>0</v>
      </c>
      <c r="F25" s="195">
        <v>0</v>
      </c>
      <c r="G25" s="195">
        <v>0</v>
      </c>
      <c r="H25" s="195">
        <v>0</v>
      </c>
      <c r="I25" s="195">
        <v>0</v>
      </c>
      <c r="J25" s="195">
        <v>0</v>
      </c>
      <c r="K25" s="195">
        <v>0</v>
      </c>
      <c r="L25" s="195">
        <v>0</v>
      </c>
      <c r="M25" s="583">
        <v>0</v>
      </c>
      <c r="N25" s="388">
        <v>0</v>
      </c>
      <c r="O25" s="195">
        <v>0</v>
      </c>
      <c r="P25" s="387">
        <v>0</v>
      </c>
      <c r="Q25" s="24"/>
      <c r="R25" s="24"/>
      <c r="S25" s="24"/>
      <c r="T25" s="24"/>
      <c r="U25" s="24"/>
      <c r="V25" s="24"/>
      <c r="W25" s="24"/>
    </row>
    <row r="26" spans="1:23">
      <c r="A26" s="439" t="s">
        <v>375</v>
      </c>
      <c r="B26" s="388">
        <v>0</v>
      </c>
      <c r="C26" s="195">
        <v>0</v>
      </c>
      <c r="D26" s="195">
        <v>0</v>
      </c>
      <c r="E26" s="195">
        <v>0</v>
      </c>
      <c r="F26" s="195">
        <v>0</v>
      </c>
      <c r="G26" s="195">
        <v>0</v>
      </c>
      <c r="H26" s="195">
        <v>0</v>
      </c>
      <c r="I26" s="195">
        <v>0</v>
      </c>
      <c r="J26" s="195">
        <v>0</v>
      </c>
      <c r="K26" s="195">
        <v>0</v>
      </c>
      <c r="L26" s="195">
        <v>0</v>
      </c>
      <c r="M26" s="583">
        <v>0</v>
      </c>
      <c r="N26" s="388">
        <v>0</v>
      </c>
      <c r="O26" s="195">
        <v>0</v>
      </c>
      <c r="P26" s="387">
        <v>0</v>
      </c>
      <c r="Q26" s="24"/>
      <c r="R26" s="24"/>
      <c r="S26" s="24"/>
      <c r="T26" s="24"/>
      <c r="U26" s="24"/>
      <c r="V26" s="24"/>
      <c r="W26" s="24"/>
    </row>
    <row r="27" spans="1:23">
      <c r="A27" s="439" t="s">
        <v>382</v>
      </c>
      <c r="B27" s="388">
        <v>0</v>
      </c>
      <c r="C27" s="195">
        <v>0</v>
      </c>
      <c r="D27" s="195">
        <v>0</v>
      </c>
      <c r="E27" s="195">
        <v>0</v>
      </c>
      <c r="F27" s="195">
        <v>0</v>
      </c>
      <c r="G27" s="195">
        <v>0</v>
      </c>
      <c r="H27" s="195">
        <v>0</v>
      </c>
      <c r="I27" s="195">
        <v>0</v>
      </c>
      <c r="J27" s="195">
        <v>0</v>
      </c>
      <c r="K27" s="195">
        <v>0</v>
      </c>
      <c r="L27" s="195">
        <v>0</v>
      </c>
      <c r="M27" s="583">
        <v>0</v>
      </c>
      <c r="N27" s="388">
        <v>0</v>
      </c>
      <c r="O27" s="195">
        <v>0</v>
      </c>
      <c r="P27" s="387">
        <v>0</v>
      </c>
      <c r="Q27" s="24"/>
      <c r="R27" s="24"/>
      <c r="S27" s="24"/>
      <c r="T27" s="24"/>
      <c r="U27" s="24"/>
      <c r="V27" s="24"/>
      <c r="W27" s="24"/>
    </row>
    <row r="28" spans="1:23">
      <c r="A28" s="439" t="s">
        <v>383</v>
      </c>
      <c r="B28" s="388">
        <v>0</v>
      </c>
      <c r="C28" s="195">
        <v>0</v>
      </c>
      <c r="D28" s="195">
        <v>0</v>
      </c>
      <c r="E28" s="195">
        <v>0</v>
      </c>
      <c r="F28" s="195">
        <v>0</v>
      </c>
      <c r="G28" s="195">
        <v>0</v>
      </c>
      <c r="H28" s="195">
        <v>0</v>
      </c>
      <c r="I28" s="195">
        <v>0</v>
      </c>
      <c r="J28" s="195">
        <v>0</v>
      </c>
      <c r="K28" s="195">
        <v>0</v>
      </c>
      <c r="L28" s="195">
        <v>0</v>
      </c>
      <c r="M28" s="583">
        <v>0</v>
      </c>
      <c r="N28" s="388">
        <v>0</v>
      </c>
      <c r="O28" s="195">
        <v>0</v>
      </c>
      <c r="P28" s="387">
        <v>0</v>
      </c>
      <c r="Q28" s="24"/>
      <c r="R28" s="24"/>
      <c r="S28" s="24"/>
      <c r="T28" s="24"/>
      <c r="U28" s="24"/>
      <c r="V28" s="24"/>
      <c r="W28" s="24"/>
    </row>
    <row r="29" spans="1:23">
      <c r="A29" s="439" t="s">
        <v>384</v>
      </c>
      <c r="B29" s="388">
        <v>14416.666666666666</v>
      </c>
      <c r="C29" s="195">
        <v>14416.666666666666</v>
      </c>
      <c r="D29" s="195">
        <v>14416.666666666666</v>
      </c>
      <c r="E29" s="195">
        <v>14416.666666666666</v>
      </c>
      <c r="F29" s="195">
        <v>14416.666666666666</v>
      </c>
      <c r="G29" s="195">
        <v>14416.666666666666</v>
      </c>
      <c r="H29" s="195">
        <v>14416.666666666666</v>
      </c>
      <c r="I29" s="195">
        <v>14416.666666666666</v>
      </c>
      <c r="J29" s="195">
        <v>14416.666666666666</v>
      </c>
      <c r="K29" s="195">
        <v>14416.666666666666</v>
      </c>
      <c r="L29" s="195">
        <v>14416.666666666666</v>
      </c>
      <c r="M29" s="583">
        <v>14416.666666666657</v>
      </c>
      <c r="N29" s="388">
        <v>173000</v>
      </c>
      <c r="O29" s="195">
        <v>183380</v>
      </c>
      <c r="P29" s="387">
        <v>173000</v>
      </c>
      <c r="Q29" s="24"/>
      <c r="R29" s="24"/>
      <c r="S29" s="24"/>
      <c r="T29" s="24"/>
      <c r="U29" s="24"/>
      <c r="V29" s="24"/>
      <c r="W29" s="24"/>
    </row>
    <row r="30" spans="1:23">
      <c r="A30" s="439" t="s">
        <v>376</v>
      </c>
      <c r="B30" s="388">
        <v>0</v>
      </c>
      <c r="C30" s="195">
        <v>0</v>
      </c>
      <c r="D30" s="195">
        <v>0</v>
      </c>
      <c r="E30" s="195">
        <v>0</v>
      </c>
      <c r="F30" s="195">
        <v>0</v>
      </c>
      <c r="G30" s="195">
        <v>0</v>
      </c>
      <c r="H30" s="195">
        <v>0</v>
      </c>
      <c r="I30" s="195">
        <v>0</v>
      </c>
      <c r="J30" s="195">
        <v>0</v>
      </c>
      <c r="K30" s="195">
        <v>0</v>
      </c>
      <c r="L30" s="195">
        <v>0</v>
      </c>
      <c r="M30" s="583">
        <v>0</v>
      </c>
      <c r="N30" s="388">
        <v>0</v>
      </c>
      <c r="O30" s="195">
        <v>0</v>
      </c>
      <c r="P30" s="387">
        <v>0</v>
      </c>
      <c r="Q30" s="24"/>
      <c r="R30" s="24"/>
      <c r="S30" s="24"/>
      <c r="T30" s="24"/>
      <c r="U30" s="24"/>
      <c r="V30" s="24"/>
      <c r="W30" s="24"/>
    </row>
    <row r="31" spans="1:23">
      <c r="A31" s="439" t="s">
        <v>377</v>
      </c>
      <c r="B31" s="388">
        <v>-21678.413333333334</v>
      </c>
      <c r="C31" s="195">
        <v>-21678.413333333334</v>
      </c>
      <c r="D31" s="195">
        <v>-21678.413333333334</v>
      </c>
      <c r="E31" s="195">
        <v>-21678.413333333334</v>
      </c>
      <c r="F31" s="195">
        <v>-21678.413333333334</v>
      </c>
      <c r="G31" s="195">
        <v>-21678.413333333334</v>
      </c>
      <c r="H31" s="195">
        <v>-21678.413333333334</v>
      </c>
      <c r="I31" s="195">
        <v>-21678.413333333334</v>
      </c>
      <c r="J31" s="195">
        <v>-21678.413333333334</v>
      </c>
      <c r="K31" s="195">
        <v>-21678.413333333334</v>
      </c>
      <c r="L31" s="195">
        <v>-21678.413333333334</v>
      </c>
      <c r="M31" s="583">
        <v>-21678.413333333359</v>
      </c>
      <c r="N31" s="388">
        <v>-260140.96000000002</v>
      </c>
      <c r="O31" s="195">
        <v>-260140.96000000002</v>
      </c>
      <c r="P31" s="387">
        <v>-275749.41760000004</v>
      </c>
      <c r="Q31" s="24"/>
      <c r="R31" s="24"/>
      <c r="S31" s="24"/>
      <c r="T31" s="24"/>
      <c r="U31" s="24"/>
      <c r="V31" s="24"/>
      <c r="W31" s="24"/>
    </row>
    <row r="32" spans="1:23">
      <c r="A32" s="439" t="s">
        <v>378</v>
      </c>
      <c r="B32" s="388">
        <v>0</v>
      </c>
      <c r="C32" s="195">
        <v>0</v>
      </c>
      <c r="D32" s="195">
        <v>0</v>
      </c>
      <c r="E32" s="195"/>
      <c r="F32" s="195">
        <v>0</v>
      </c>
      <c r="G32" s="195">
        <v>0</v>
      </c>
      <c r="H32" s="195">
        <v>0</v>
      </c>
      <c r="I32" s="195">
        <v>0</v>
      </c>
      <c r="J32" s="195">
        <v>0</v>
      </c>
      <c r="K32" s="195">
        <v>0</v>
      </c>
      <c r="L32" s="195">
        <v>0</v>
      </c>
      <c r="M32" s="583">
        <v>0</v>
      </c>
      <c r="N32" s="388">
        <v>0</v>
      </c>
      <c r="O32" s="195">
        <v>0</v>
      </c>
      <c r="P32" s="387">
        <v>0</v>
      </c>
      <c r="Q32" s="24"/>
      <c r="R32" s="24"/>
      <c r="S32" s="24"/>
      <c r="T32" s="24"/>
      <c r="U32" s="24"/>
      <c r="V32" s="24"/>
      <c r="W32" s="24"/>
    </row>
    <row r="33" spans="1:23">
      <c r="A33" s="1722" t="s">
        <v>1349</v>
      </c>
      <c r="B33" s="601">
        <v>582154.91999999993</v>
      </c>
      <c r="C33" s="599">
        <v>582154.91999999993</v>
      </c>
      <c r="D33" s="599">
        <v>582154.91999999993</v>
      </c>
      <c r="E33" s="599">
        <v>582154.91999999993</v>
      </c>
      <c r="F33" s="599">
        <v>582154.91999999993</v>
      </c>
      <c r="G33" s="599">
        <v>582154.91999999993</v>
      </c>
      <c r="H33" s="599">
        <v>582154.91999999993</v>
      </c>
      <c r="I33" s="599">
        <v>582154.91999999993</v>
      </c>
      <c r="J33" s="599">
        <v>582154.91999999993</v>
      </c>
      <c r="K33" s="599">
        <v>582154.91999999993</v>
      </c>
      <c r="L33" s="599">
        <v>582154.91999999993</v>
      </c>
      <c r="M33" s="600">
        <v>57289198.4736</v>
      </c>
      <c r="N33" s="601">
        <v>63692902.593599997</v>
      </c>
      <c r="O33" s="599">
        <v>67829921.387904003</v>
      </c>
      <c r="P33" s="600">
        <v>87860421.642866373</v>
      </c>
      <c r="Q33" s="24"/>
      <c r="R33" s="24"/>
      <c r="S33" s="24"/>
      <c r="T33" s="24"/>
      <c r="U33" s="24"/>
      <c r="V33" s="24"/>
      <c r="W33" s="24"/>
    </row>
    <row r="34" spans="1:23" ht="6" customHeight="1">
      <c r="A34" s="1862"/>
      <c r="B34" s="594"/>
      <c r="C34" s="19"/>
      <c r="D34" s="19"/>
      <c r="E34" s="19"/>
      <c r="F34" s="19"/>
      <c r="G34" s="19"/>
      <c r="H34" s="19"/>
      <c r="I34" s="19"/>
      <c r="J34" s="19"/>
      <c r="K34" s="19"/>
      <c r="L34" s="19"/>
      <c r="M34" s="583"/>
      <c r="N34" s="594"/>
      <c r="O34" s="19"/>
      <c r="P34" s="583"/>
      <c r="Q34" s="24"/>
      <c r="R34" s="24"/>
      <c r="S34" s="24"/>
      <c r="T34" s="24"/>
      <c r="U34" s="24"/>
      <c r="V34" s="24"/>
      <c r="W34" s="24"/>
    </row>
    <row r="35" spans="1:23">
      <c r="A35" s="1720" t="s">
        <v>1350</v>
      </c>
      <c r="B35" s="594"/>
      <c r="C35" s="19"/>
      <c r="D35" s="19"/>
      <c r="E35" s="19"/>
      <c r="F35" s="19"/>
      <c r="G35" s="19"/>
      <c r="H35" s="19"/>
      <c r="I35" s="19"/>
      <c r="J35" s="19"/>
      <c r="K35" s="19"/>
      <c r="L35" s="19"/>
      <c r="M35" s="583"/>
      <c r="N35" s="1863"/>
      <c r="O35" s="19"/>
      <c r="P35" s="583"/>
      <c r="Q35" s="24"/>
      <c r="R35" s="24"/>
      <c r="S35" s="24"/>
      <c r="T35" s="24"/>
      <c r="U35" s="24"/>
      <c r="V35" s="24"/>
      <c r="W35" s="24"/>
    </row>
    <row r="36" spans="1:23">
      <c r="A36" s="439" t="s">
        <v>242</v>
      </c>
      <c r="B36" s="388">
        <v>0</v>
      </c>
      <c r="C36" s="195">
        <v>0</v>
      </c>
      <c r="D36" s="195">
        <v>0</v>
      </c>
      <c r="E36" s="195">
        <v>0</v>
      </c>
      <c r="F36" s="195">
        <v>0</v>
      </c>
      <c r="G36" s="195">
        <v>0</v>
      </c>
      <c r="H36" s="195">
        <v>0</v>
      </c>
      <c r="I36" s="195">
        <v>0</v>
      </c>
      <c r="J36" s="195">
        <v>0</v>
      </c>
      <c r="K36" s="195">
        <v>0</v>
      </c>
      <c r="L36" s="195">
        <v>0</v>
      </c>
      <c r="M36" s="583">
        <v>23278845.536823008</v>
      </c>
      <c r="N36" s="388">
        <v>23278845.536823008</v>
      </c>
      <c r="O36" s="195">
        <v>20453450</v>
      </c>
      <c r="P36" s="387">
        <v>21658085</v>
      </c>
      <c r="Q36" s="24"/>
      <c r="R36" s="24"/>
      <c r="S36" s="24"/>
      <c r="T36" s="24"/>
      <c r="U36" s="24"/>
      <c r="V36" s="24"/>
      <c r="W36" s="24"/>
    </row>
    <row r="37" spans="1:23">
      <c r="A37" s="439" t="s">
        <v>24</v>
      </c>
      <c r="B37" s="388">
        <v>0</v>
      </c>
      <c r="C37" s="195">
        <v>0</v>
      </c>
      <c r="D37" s="195">
        <v>0</v>
      </c>
      <c r="E37" s="195">
        <v>0</v>
      </c>
      <c r="F37" s="195">
        <v>0</v>
      </c>
      <c r="G37" s="195">
        <v>0</v>
      </c>
      <c r="H37" s="195">
        <v>0</v>
      </c>
      <c r="I37" s="195">
        <v>0</v>
      </c>
      <c r="J37" s="195">
        <v>0</v>
      </c>
      <c r="K37" s="195">
        <v>0</v>
      </c>
      <c r="L37" s="195">
        <v>0</v>
      </c>
      <c r="M37" s="583">
        <v>1850000</v>
      </c>
      <c r="N37" s="388">
        <v>1850000</v>
      </c>
      <c r="O37" s="195">
        <v>1890000</v>
      </c>
      <c r="P37" s="387">
        <v>2000000</v>
      </c>
      <c r="Q37" s="24"/>
      <c r="R37" s="24"/>
      <c r="S37" s="24"/>
      <c r="T37" s="24"/>
      <c r="U37" s="24"/>
      <c r="V37" s="24"/>
      <c r="W37" s="24"/>
    </row>
    <row r="38" spans="1:23">
      <c r="A38" s="439" t="s">
        <v>575</v>
      </c>
      <c r="B38" s="388">
        <v>0</v>
      </c>
      <c r="C38" s="195">
        <v>0</v>
      </c>
      <c r="D38" s="195">
        <v>0</v>
      </c>
      <c r="E38" s="195">
        <v>0</v>
      </c>
      <c r="F38" s="195">
        <v>0</v>
      </c>
      <c r="G38" s="195">
        <v>0</v>
      </c>
      <c r="H38" s="195">
        <v>0</v>
      </c>
      <c r="I38" s="195">
        <v>0</v>
      </c>
      <c r="J38" s="195">
        <v>0</v>
      </c>
      <c r="K38" s="195">
        <v>0</v>
      </c>
      <c r="L38" s="195">
        <v>0</v>
      </c>
      <c r="M38" s="583">
        <v>0</v>
      </c>
      <c r="N38" s="388">
        <v>0</v>
      </c>
      <c r="O38" s="195">
        <v>0</v>
      </c>
      <c r="P38" s="387">
        <v>0</v>
      </c>
      <c r="Q38" s="24"/>
      <c r="R38" s="24"/>
      <c r="S38" s="24"/>
      <c r="T38" s="24"/>
      <c r="U38" s="24"/>
      <c r="V38" s="24"/>
      <c r="W38" s="24"/>
    </row>
    <row r="39" spans="1:23">
      <c r="A39" s="439" t="s">
        <v>1351</v>
      </c>
      <c r="B39" s="388">
        <v>0</v>
      </c>
      <c r="C39" s="195">
        <v>0</v>
      </c>
      <c r="D39" s="195">
        <v>0</v>
      </c>
      <c r="E39" s="195">
        <v>0</v>
      </c>
      <c r="F39" s="195">
        <v>0</v>
      </c>
      <c r="G39" s="195">
        <v>0</v>
      </c>
      <c r="H39" s="195">
        <v>0</v>
      </c>
      <c r="I39" s="195">
        <v>0</v>
      </c>
      <c r="J39" s="195">
        <v>0</v>
      </c>
      <c r="K39" s="195">
        <v>0</v>
      </c>
      <c r="L39" s="195">
        <v>0</v>
      </c>
      <c r="M39" s="583">
        <v>453000</v>
      </c>
      <c r="N39" s="388">
        <v>453000</v>
      </c>
      <c r="O39" s="195">
        <v>585000</v>
      </c>
      <c r="P39" s="387">
        <v>590000</v>
      </c>
      <c r="Q39" s="24"/>
      <c r="R39" s="24"/>
      <c r="S39" s="24"/>
      <c r="T39" s="24"/>
      <c r="U39" s="24"/>
      <c r="V39" s="24"/>
      <c r="W39" s="24"/>
    </row>
    <row r="40" spans="1:23">
      <c r="A40" s="439" t="s">
        <v>1352</v>
      </c>
      <c r="B40" s="388">
        <v>0</v>
      </c>
      <c r="C40" s="195">
        <v>0</v>
      </c>
      <c r="D40" s="195">
        <v>0</v>
      </c>
      <c r="E40" s="195">
        <v>0</v>
      </c>
      <c r="F40" s="195">
        <v>0</v>
      </c>
      <c r="G40" s="195">
        <v>0</v>
      </c>
      <c r="H40" s="195">
        <v>0</v>
      </c>
      <c r="I40" s="195">
        <v>0</v>
      </c>
      <c r="J40" s="195">
        <v>0</v>
      </c>
      <c r="K40" s="195">
        <v>0</v>
      </c>
      <c r="L40" s="195">
        <v>0</v>
      </c>
      <c r="M40" s="583">
        <v>0</v>
      </c>
      <c r="N40" s="388">
        <v>0</v>
      </c>
      <c r="O40" s="195">
        <v>0</v>
      </c>
      <c r="P40" s="387">
        <v>0</v>
      </c>
      <c r="Q40" s="24"/>
      <c r="R40" s="24"/>
      <c r="S40" s="24"/>
      <c r="T40" s="24"/>
      <c r="U40" s="24"/>
      <c r="V40" s="24"/>
      <c r="W40" s="24"/>
    </row>
    <row r="41" spans="1:23">
      <c r="A41" s="439" t="s">
        <v>1353</v>
      </c>
      <c r="B41" s="388">
        <v>0</v>
      </c>
      <c r="C41" s="195">
        <v>0</v>
      </c>
      <c r="D41" s="195">
        <v>0</v>
      </c>
      <c r="E41" s="195">
        <v>0</v>
      </c>
      <c r="F41" s="195">
        <v>0</v>
      </c>
      <c r="G41" s="195">
        <v>0</v>
      </c>
      <c r="H41" s="195">
        <v>0</v>
      </c>
      <c r="I41" s="195">
        <v>0</v>
      </c>
      <c r="J41" s="195">
        <v>0</v>
      </c>
      <c r="K41" s="195">
        <v>0</v>
      </c>
      <c r="L41" s="195">
        <v>0</v>
      </c>
      <c r="M41" s="583">
        <v>0</v>
      </c>
      <c r="N41" s="388">
        <v>0</v>
      </c>
      <c r="O41" s="195">
        <v>0</v>
      </c>
      <c r="P41" s="387">
        <v>0</v>
      </c>
      <c r="Q41" s="1864"/>
      <c r="R41" s="24"/>
      <c r="S41" s="24"/>
      <c r="T41" s="24"/>
      <c r="U41" s="24"/>
      <c r="V41" s="24"/>
      <c r="W41" s="24"/>
    </row>
    <row r="42" spans="1:23">
      <c r="A42" s="439" t="s">
        <v>245</v>
      </c>
      <c r="B42" s="388">
        <v>0</v>
      </c>
      <c r="C42" s="195">
        <v>0</v>
      </c>
      <c r="D42" s="195">
        <v>0</v>
      </c>
      <c r="E42" s="195">
        <v>0</v>
      </c>
      <c r="F42" s="195">
        <v>0</v>
      </c>
      <c r="G42" s="195">
        <v>0</v>
      </c>
      <c r="H42" s="195">
        <v>0</v>
      </c>
      <c r="I42" s="195">
        <v>0</v>
      </c>
      <c r="J42" s="195">
        <v>0</v>
      </c>
      <c r="K42" s="195">
        <v>0</v>
      </c>
      <c r="L42" s="195">
        <v>0</v>
      </c>
      <c r="M42" s="583">
        <v>0</v>
      </c>
      <c r="N42" s="388">
        <v>0</v>
      </c>
      <c r="O42" s="195">
        <v>0</v>
      </c>
      <c r="P42" s="387">
        <v>0</v>
      </c>
      <c r="Q42" s="1864"/>
      <c r="R42" s="24"/>
      <c r="S42" s="24"/>
      <c r="T42" s="24"/>
      <c r="U42" s="24"/>
      <c r="V42" s="24"/>
      <c r="W42" s="24"/>
    </row>
    <row r="43" spans="1:23">
      <c r="A43" s="439" t="s">
        <v>246</v>
      </c>
      <c r="B43" s="388">
        <v>0</v>
      </c>
      <c r="C43" s="195">
        <v>0</v>
      </c>
      <c r="D43" s="195">
        <v>0</v>
      </c>
      <c r="E43" s="195">
        <v>0</v>
      </c>
      <c r="F43" s="195">
        <v>0</v>
      </c>
      <c r="G43" s="195">
        <v>0</v>
      </c>
      <c r="H43" s="195">
        <v>0</v>
      </c>
      <c r="I43" s="195">
        <v>0</v>
      </c>
      <c r="J43" s="195">
        <v>0</v>
      </c>
      <c r="K43" s="195">
        <v>0</v>
      </c>
      <c r="L43" s="195">
        <v>0</v>
      </c>
      <c r="M43" s="583">
        <v>0</v>
      </c>
      <c r="N43" s="388">
        <v>0</v>
      </c>
      <c r="O43" s="195">
        <v>0</v>
      </c>
      <c r="P43" s="387">
        <v>0</v>
      </c>
      <c r="Q43" s="24"/>
      <c r="R43" s="24"/>
      <c r="S43" s="24"/>
      <c r="T43" s="24"/>
      <c r="U43" s="24"/>
      <c r="V43" s="24"/>
      <c r="W43" s="24"/>
    </row>
    <row r="44" spans="1:23">
      <c r="A44" s="439" t="s">
        <v>1354</v>
      </c>
      <c r="B44" s="388">
        <v>0</v>
      </c>
      <c r="C44" s="195">
        <v>0</v>
      </c>
      <c r="D44" s="195">
        <v>0</v>
      </c>
      <c r="E44" s="195">
        <v>0</v>
      </c>
      <c r="F44" s="195">
        <v>0</v>
      </c>
      <c r="G44" s="195">
        <v>0</v>
      </c>
      <c r="H44" s="195">
        <v>0</v>
      </c>
      <c r="I44" s="195">
        <v>0</v>
      </c>
      <c r="J44" s="195">
        <v>0</v>
      </c>
      <c r="K44" s="195">
        <v>0</v>
      </c>
      <c r="L44" s="195">
        <v>0</v>
      </c>
      <c r="M44" s="583">
        <v>0</v>
      </c>
      <c r="N44" s="388">
        <v>0</v>
      </c>
      <c r="O44" s="195">
        <v>0</v>
      </c>
      <c r="P44" s="387">
        <v>0</v>
      </c>
      <c r="Q44" s="24"/>
      <c r="R44" s="24"/>
      <c r="S44" s="24"/>
      <c r="T44" s="24"/>
      <c r="U44" s="24"/>
      <c r="V44" s="24"/>
      <c r="W44" s="24"/>
    </row>
    <row r="45" spans="1:23">
      <c r="A45" s="439" t="s">
        <v>1355</v>
      </c>
      <c r="B45" s="388">
        <v>0</v>
      </c>
      <c r="C45" s="195">
        <v>0</v>
      </c>
      <c r="D45" s="195">
        <v>0</v>
      </c>
      <c r="E45" s="195">
        <v>0</v>
      </c>
      <c r="F45" s="195">
        <v>0</v>
      </c>
      <c r="G45" s="195">
        <v>0</v>
      </c>
      <c r="H45" s="195">
        <v>0</v>
      </c>
      <c r="I45" s="195">
        <v>0</v>
      </c>
      <c r="J45" s="195">
        <v>0</v>
      </c>
      <c r="K45" s="195">
        <v>0</v>
      </c>
      <c r="L45" s="195">
        <v>0</v>
      </c>
      <c r="M45" s="583">
        <v>0</v>
      </c>
      <c r="N45" s="388">
        <v>0</v>
      </c>
      <c r="O45" s="195">
        <v>0</v>
      </c>
      <c r="P45" s="387">
        <v>0</v>
      </c>
      <c r="Q45" s="24"/>
      <c r="R45" s="24"/>
      <c r="S45" s="24"/>
      <c r="T45" s="24"/>
      <c r="U45" s="24"/>
      <c r="V45" s="24"/>
      <c r="W45" s="24"/>
    </row>
    <row r="46" spans="1:23">
      <c r="A46" s="439" t="s">
        <v>577</v>
      </c>
      <c r="B46" s="388">
        <v>0</v>
      </c>
      <c r="C46" s="195">
        <v>0</v>
      </c>
      <c r="D46" s="195">
        <v>0</v>
      </c>
      <c r="E46" s="195">
        <v>0</v>
      </c>
      <c r="F46" s="195">
        <v>0</v>
      </c>
      <c r="G46" s="195">
        <v>0</v>
      </c>
      <c r="H46" s="195">
        <v>0</v>
      </c>
      <c r="I46" s="195">
        <v>0</v>
      </c>
      <c r="J46" s="195">
        <v>0</v>
      </c>
      <c r="K46" s="195">
        <v>0</v>
      </c>
      <c r="L46" s="195">
        <v>0</v>
      </c>
      <c r="M46" s="583">
        <v>18137983.549387999</v>
      </c>
      <c r="N46" s="388">
        <v>18137983.549387999</v>
      </c>
      <c r="O46" s="195">
        <v>16468580</v>
      </c>
      <c r="P46" s="387">
        <v>16351875</v>
      </c>
      <c r="Q46" s="24"/>
      <c r="R46" s="24"/>
      <c r="S46" s="24"/>
      <c r="T46" s="24"/>
      <c r="U46" s="24"/>
      <c r="V46" s="24"/>
      <c r="W46" s="24"/>
    </row>
    <row r="47" spans="1:23">
      <c r="A47" s="1482" t="s">
        <v>1350</v>
      </c>
      <c r="B47" s="503">
        <v>0</v>
      </c>
      <c r="C47" s="217">
        <v>0</v>
      </c>
      <c r="D47" s="217">
        <v>0</v>
      </c>
      <c r="E47" s="217">
        <v>0</v>
      </c>
      <c r="F47" s="217">
        <v>0</v>
      </c>
      <c r="G47" s="217">
        <v>0</v>
      </c>
      <c r="H47" s="217">
        <v>0</v>
      </c>
      <c r="I47" s="217">
        <v>0</v>
      </c>
      <c r="J47" s="217">
        <v>0</v>
      </c>
      <c r="K47" s="217">
        <v>0</v>
      </c>
      <c r="L47" s="217">
        <v>0</v>
      </c>
      <c r="M47" s="504">
        <v>43719829.086211011</v>
      </c>
      <c r="N47" s="503">
        <v>43719829.086211011</v>
      </c>
      <c r="O47" s="217">
        <v>39397030</v>
      </c>
      <c r="P47" s="504">
        <v>40599960</v>
      </c>
      <c r="Q47" s="24"/>
      <c r="R47" s="24"/>
      <c r="S47" s="24"/>
      <c r="T47" s="24"/>
      <c r="U47" s="24"/>
      <c r="V47" s="24"/>
      <c r="W47" s="24"/>
    </row>
    <row r="48" spans="1:23">
      <c r="A48" s="1725"/>
      <c r="B48" s="594"/>
      <c r="C48" s="19"/>
      <c r="D48" s="19"/>
      <c r="E48" s="19"/>
      <c r="F48" s="19"/>
      <c r="G48" s="19"/>
      <c r="H48" s="19"/>
      <c r="I48" s="19"/>
      <c r="J48" s="19"/>
      <c r="K48" s="19"/>
      <c r="L48" s="19"/>
      <c r="M48" s="583"/>
      <c r="N48" s="594"/>
      <c r="O48" s="19"/>
      <c r="P48" s="583"/>
      <c r="Q48" s="24"/>
      <c r="R48" s="24"/>
      <c r="S48" s="24"/>
      <c r="T48" s="24"/>
      <c r="U48" s="24"/>
      <c r="V48" s="24"/>
      <c r="W48" s="24"/>
    </row>
    <row r="49" spans="1:23">
      <c r="A49" s="1482" t="s">
        <v>1356</v>
      </c>
      <c r="B49" s="594"/>
      <c r="C49" s="19"/>
      <c r="D49" s="19"/>
      <c r="E49" s="19"/>
      <c r="F49" s="19"/>
      <c r="G49" s="19"/>
      <c r="H49" s="19"/>
      <c r="I49" s="19"/>
      <c r="J49" s="19"/>
      <c r="K49" s="19"/>
      <c r="L49" s="19"/>
      <c r="M49" s="583"/>
      <c r="N49" s="594"/>
      <c r="O49" s="19"/>
      <c r="P49" s="583"/>
      <c r="Q49" s="24"/>
      <c r="R49" s="24"/>
      <c r="S49" s="24"/>
      <c r="T49" s="24"/>
      <c r="U49" s="24"/>
      <c r="V49" s="24"/>
      <c r="W49" s="24"/>
    </row>
    <row r="50" spans="1:23">
      <c r="A50" s="439" t="s">
        <v>379</v>
      </c>
      <c r="B50" s="388">
        <v>0</v>
      </c>
      <c r="C50" s="195">
        <v>0</v>
      </c>
      <c r="D50" s="195">
        <v>0</v>
      </c>
      <c r="E50" s="195">
        <v>0</v>
      </c>
      <c r="F50" s="195">
        <v>0</v>
      </c>
      <c r="G50" s="195">
        <v>0</v>
      </c>
      <c r="H50" s="195">
        <v>0</v>
      </c>
      <c r="I50" s="195">
        <v>0</v>
      </c>
      <c r="J50" s="195">
        <v>0</v>
      </c>
      <c r="K50" s="195">
        <v>0</v>
      </c>
      <c r="L50" s="195">
        <v>0</v>
      </c>
      <c r="M50" s="583">
        <v>9488000</v>
      </c>
      <c r="N50" s="388">
        <v>9488000</v>
      </c>
      <c r="O50" s="195">
        <v>11537000</v>
      </c>
      <c r="P50" s="387">
        <v>12171000</v>
      </c>
      <c r="Q50" s="24"/>
      <c r="R50" s="24"/>
      <c r="S50" s="24"/>
      <c r="T50" s="24"/>
      <c r="U50" s="24"/>
      <c r="V50" s="24"/>
      <c r="W50" s="24"/>
    </row>
    <row r="51" spans="1:23">
      <c r="A51" s="439" t="s">
        <v>385</v>
      </c>
      <c r="B51" s="388">
        <v>157416.66666666666</v>
      </c>
      <c r="C51" s="195">
        <v>157416.66666666666</v>
      </c>
      <c r="D51" s="195">
        <v>157416.66666666666</v>
      </c>
      <c r="E51" s="195">
        <v>157416.66666666666</v>
      </c>
      <c r="F51" s="195">
        <v>157416.66666666666</v>
      </c>
      <c r="G51" s="195">
        <v>157416.66666666666</v>
      </c>
      <c r="H51" s="195">
        <v>157416.66666666666</v>
      </c>
      <c r="I51" s="195">
        <v>157416.66666666666</v>
      </c>
      <c r="J51" s="195">
        <v>157416.66666666666</v>
      </c>
      <c r="K51" s="195">
        <v>157416.66666666666</v>
      </c>
      <c r="L51" s="195">
        <v>157416.66666666666</v>
      </c>
      <c r="M51" s="583">
        <v>157416.66666666651</v>
      </c>
      <c r="N51" s="388">
        <v>1889000</v>
      </c>
      <c r="O51" s="195">
        <v>1889000</v>
      </c>
      <c r="P51" s="387">
        <v>1889000</v>
      </c>
      <c r="Q51" s="24"/>
      <c r="R51" s="24"/>
      <c r="S51" s="24"/>
      <c r="T51" s="24"/>
      <c r="U51" s="24"/>
      <c r="V51" s="24"/>
      <c r="W51" s="24"/>
    </row>
    <row r="52" spans="1:23">
      <c r="A52" s="439" t="s">
        <v>1357</v>
      </c>
      <c r="B52" s="388">
        <v>112977.10970833153</v>
      </c>
      <c r="C52" s="195">
        <v>112977.10970833153</v>
      </c>
      <c r="D52" s="195">
        <v>112977.10970833153</v>
      </c>
      <c r="E52" s="195">
        <v>112977.10970833153</v>
      </c>
      <c r="F52" s="195">
        <v>112977.10970833153</v>
      </c>
      <c r="G52" s="195">
        <v>112977.10970833153</v>
      </c>
      <c r="H52" s="195">
        <v>112977.10970833153</v>
      </c>
      <c r="I52" s="195">
        <v>112977.10970833153</v>
      </c>
      <c r="J52" s="195">
        <v>112977.10970833153</v>
      </c>
      <c r="K52" s="195">
        <v>112977.10970833153</v>
      </c>
      <c r="L52" s="195">
        <v>112977.10970833153</v>
      </c>
      <c r="M52" s="583">
        <v>112977.10970833153</v>
      </c>
      <c r="N52" s="388">
        <v>1355725.3164999783</v>
      </c>
      <c r="O52" s="195">
        <v>1327916.2111499757</v>
      </c>
      <c r="P52" s="387">
        <v>1430707.8322649933</v>
      </c>
      <c r="Q52" s="24"/>
      <c r="R52" s="24"/>
      <c r="S52" s="24"/>
      <c r="T52" s="24"/>
      <c r="U52" s="24"/>
      <c r="V52" s="24"/>
      <c r="W52" s="24"/>
    </row>
    <row r="53" spans="1:23">
      <c r="A53" s="1722" t="s">
        <v>1358</v>
      </c>
      <c r="B53" s="601">
        <v>270393.77637499815</v>
      </c>
      <c r="C53" s="599">
        <v>270393.77637499815</v>
      </c>
      <c r="D53" s="599">
        <v>270393.77637499815</v>
      </c>
      <c r="E53" s="599">
        <v>270393.77637499815</v>
      </c>
      <c r="F53" s="599">
        <v>270393.77637499815</v>
      </c>
      <c r="G53" s="599">
        <v>270393.77637499815</v>
      </c>
      <c r="H53" s="599">
        <v>270393.77637499815</v>
      </c>
      <c r="I53" s="599">
        <v>270393.77637499815</v>
      </c>
      <c r="J53" s="599">
        <v>270393.77637499815</v>
      </c>
      <c r="K53" s="599">
        <v>270393.77637499815</v>
      </c>
      <c r="L53" s="599">
        <v>270393.77637499815</v>
      </c>
      <c r="M53" s="600">
        <v>53478222.862586007</v>
      </c>
      <c r="N53" s="601">
        <v>56452554.402710989</v>
      </c>
      <c r="O53" s="599">
        <v>54150946.211149976</v>
      </c>
      <c r="P53" s="600">
        <v>56090667.83226499</v>
      </c>
      <c r="Q53" s="24"/>
      <c r="R53" s="1865" t="s">
        <v>1359</v>
      </c>
      <c r="S53" s="24"/>
      <c r="T53" s="24"/>
      <c r="U53" s="24"/>
      <c r="V53" s="24"/>
      <c r="W53" s="24"/>
    </row>
    <row r="54" spans="1:23" ht="3.75" customHeight="1">
      <c r="A54" s="1725"/>
      <c r="B54" s="594"/>
      <c r="C54" s="19"/>
      <c r="D54" s="19"/>
      <c r="E54" s="19"/>
      <c r="F54" s="19"/>
      <c r="G54" s="19"/>
      <c r="H54" s="19"/>
      <c r="I54" s="19"/>
      <c r="J54" s="19"/>
      <c r="K54" s="19"/>
      <c r="L54" s="19"/>
      <c r="M54" s="583"/>
      <c r="N54" s="594"/>
      <c r="O54" s="19"/>
      <c r="P54" s="583"/>
      <c r="Q54" s="24"/>
      <c r="R54" s="24"/>
      <c r="S54" s="24"/>
      <c r="T54" s="24"/>
      <c r="U54" s="24"/>
      <c r="V54" s="24"/>
      <c r="W54" s="24"/>
    </row>
    <row r="55" spans="1:23" s="1653" customFormat="1" ht="26.25" thickBot="1">
      <c r="A55" s="1866" t="s">
        <v>1360</v>
      </c>
      <c r="B55" s="1867">
        <v>311761.14362500177</v>
      </c>
      <c r="C55" s="1868">
        <v>311761.14362500177</v>
      </c>
      <c r="D55" s="1868">
        <v>311761.14362500177</v>
      </c>
      <c r="E55" s="1868">
        <v>311761.14362500177</v>
      </c>
      <c r="F55" s="1868">
        <v>311761.14362500177</v>
      </c>
      <c r="G55" s="1868">
        <v>311761.14362500177</v>
      </c>
      <c r="H55" s="1868">
        <v>311761.14362500177</v>
      </c>
      <c r="I55" s="1868">
        <v>311761.14362500177</v>
      </c>
      <c r="J55" s="1868">
        <v>311761.14362500177</v>
      </c>
      <c r="K55" s="1868">
        <v>311761.14362500177</v>
      </c>
      <c r="L55" s="1868">
        <v>311761.14362500177</v>
      </c>
      <c r="M55" s="1869">
        <v>3810975.6110139936</v>
      </c>
      <c r="N55" s="1867">
        <v>7240348.1908890083</v>
      </c>
      <c r="O55" s="1868">
        <v>13678975.176754028</v>
      </c>
      <c r="P55" s="1869">
        <v>31769753.810601383</v>
      </c>
      <c r="Q55" s="1870" t="e">
        <v>#REF!</v>
      </c>
      <c r="R55" s="1871" t="e">
        <v>#REF!</v>
      </c>
      <c r="S55" s="1872" t="e">
        <v>#REF!</v>
      </c>
      <c r="T55" s="1652"/>
      <c r="U55" s="1652"/>
      <c r="V55" s="1652"/>
      <c r="W55" s="1652"/>
    </row>
    <row r="56" spans="1:23">
      <c r="A56" s="1725" t="s">
        <v>1361</v>
      </c>
      <c r="B56" s="1873">
        <v>13906081</v>
      </c>
      <c r="C56" s="39">
        <v>14217842.143625002</v>
      </c>
      <c r="D56" s="39">
        <v>14529603.287250005</v>
      </c>
      <c r="E56" s="39">
        <v>14841364.430875007</v>
      </c>
      <c r="F56" s="39">
        <v>15153125.574500009</v>
      </c>
      <c r="G56" s="39">
        <v>15464886.718125012</v>
      </c>
      <c r="H56" s="39">
        <v>15776647.861750014</v>
      </c>
      <c r="I56" s="39">
        <v>16088409.005375016</v>
      </c>
      <c r="J56" s="39">
        <v>16400170.149000019</v>
      </c>
      <c r="K56" s="39">
        <v>16711931.292625021</v>
      </c>
      <c r="L56" s="39">
        <v>17023692.436250024</v>
      </c>
      <c r="M56" s="1874">
        <v>17335453.579875026</v>
      </c>
      <c r="N56" s="1875">
        <v>13906081</v>
      </c>
      <c r="O56" s="39">
        <v>21146429.190889008</v>
      </c>
      <c r="P56" s="1874">
        <v>34825404.367643036</v>
      </c>
      <c r="Q56" s="24"/>
      <c r="R56" s="24"/>
      <c r="S56" s="24"/>
      <c r="T56" s="24"/>
      <c r="U56" s="24"/>
      <c r="V56" s="24"/>
      <c r="W56" s="24"/>
    </row>
    <row r="57" spans="1:23">
      <c r="A57" s="1876" t="s">
        <v>1362</v>
      </c>
      <c r="B57" s="1877">
        <v>14217842.143625002</v>
      </c>
      <c r="C57" s="1878">
        <v>14529603.287250005</v>
      </c>
      <c r="D57" s="1878">
        <v>14841364.430875007</v>
      </c>
      <c r="E57" s="1878">
        <v>15153125.574500009</v>
      </c>
      <c r="F57" s="1878">
        <v>15464886.718125012</v>
      </c>
      <c r="G57" s="1878">
        <v>15776647.861750014</v>
      </c>
      <c r="H57" s="1878">
        <v>16088409.005375016</v>
      </c>
      <c r="I57" s="1878">
        <v>16400170.149000019</v>
      </c>
      <c r="J57" s="1878">
        <v>16711931.292625021</v>
      </c>
      <c r="K57" s="1878">
        <v>17023692.436250024</v>
      </c>
      <c r="L57" s="1878">
        <v>17335453.579875026</v>
      </c>
      <c r="M57" s="1879">
        <v>21146429.19088902</v>
      </c>
      <c r="N57" s="1877">
        <v>21146429.190889008</v>
      </c>
      <c r="O57" s="1878">
        <v>34825404.367643036</v>
      </c>
      <c r="P57" s="1879">
        <v>66595158.178244419</v>
      </c>
      <c r="Q57" s="24"/>
      <c r="R57" s="24"/>
      <c r="S57" s="24"/>
      <c r="T57" s="24"/>
      <c r="U57" s="24"/>
      <c r="V57" s="24"/>
      <c r="W57" s="24"/>
    </row>
    <row r="58" spans="1:23" hidden="1">
      <c r="A58" s="235" t="s">
        <v>98</v>
      </c>
      <c r="B58" s="24"/>
      <c r="C58" s="24"/>
      <c r="D58" s="24"/>
      <c r="E58" s="24"/>
      <c r="F58" s="24"/>
      <c r="G58" s="24"/>
      <c r="H58" s="24"/>
      <c r="I58" s="24"/>
      <c r="J58" s="24"/>
      <c r="K58" s="24"/>
      <c r="L58" s="24"/>
      <c r="M58" s="24"/>
      <c r="N58" s="24"/>
      <c r="O58" s="24"/>
      <c r="P58" s="24"/>
      <c r="Q58" s="24"/>
      <c r="R58" s="24"/>
      <c r="S58" s="24"/>
      <c r="T58" s="24"/>
      <c r="U58" s="24"/>
      <c r="V58" s="24"/>
      <c r="W58" s="24"/>
    </row>
    <row r="59" spans="1:23" hidden="1">
      <c r="A59" s="238" t="s">
        <v>1363</v>
      </c>
      <c r="B59" s="24"/>
      <c r="C59" s="24"/>
      <c r="D59" s="24"/>
      <c r="E59" s="24"/>
      <c r="F59" s="24"/>
      <c r="G59" s="24"/>
      <c r="H59" s="24"/>
      <c r="I59" s="24"/>
      <c r="J59" s="24"/>
      <c r="K59" s="24"/>
      <c r="L59" s="24"/>
      <c r="M59" s="24"/>
      <c r="N59" s="24"/>
      <c r="O59" s="24"/>
      <c r="P59" s="24"/>
      <c r="Q59" s="24"/>
      <c r="R59" s="24"/>
      <c r="S59" s="24"/>
      <c r="T59" s="24"/>
      <c r="U59" s="24"/>
      <c r="V59" s="24"/>
      <c r="W59" s="24"/>
    </row>
    <row r="60" spans="1:23" hidden="1">
      <c r="A60" s="24"/>
      <c r="B60" s="24"/>
      <c r="C60" s="24"/>
      <c r="D60" s="24"/>
      <c r="E60" s="24"/>
      <c r="F60" s="24"/>
      <c r="G60" s="24"/>
      <c r="H60" s="24"/>
      <c r="I60" s="24"/>
      <c r="J60" s="24"/>
      <c r="K60" s="24"/>
      <c r="L60" s="24"/>
      <c r="M60" s="24"/>
      <c r="N60" s="24"/>
      <c r="O60" s="24"/>
      <c r="P60" s="24"/>
      <c r="Q60" s="24"/>
      <c r="R60" s="24"/>
      <c r="S60" s="24"/>
      <c r="T60" s="24"/>
      <c r="U60" s="24"/>
      <c r="V60" s="24"/>
      <c r="W60" s="24"/>
    </row>
    <row r="61" spans="1:23" hidden="1">
      <c r="A61" s="24"/>
      <c r="B61" s="24"/>
      <c r="C61" s="24"/>
      <c r="D61" s="24"/>
      <c r="E61" s="24"/>
      <c r="F61" s="24"/>
      <c r="G61" s="24"/>
      <c r="H61" s="24"/>
      <c r="I61" s="24"/>
      <c r="J61" s="24"/>
      <c r="K61" s="24"/>
      <c r="L61" s="24"/>
      <c r="M61" s="24"/>
      <c r="N61" s="1880">
        <v>3842310.916809015</v>
      </c>
      <c r="O61" s="1880">
        <v>28633923.711703718</v>
      </c>
      <c r="P61" s="1880">
        <v>55479891.572592154</v>
      </c>
      <c r="Q61" s="24"/>
      <c r="R61" s="24"/>
      <c r="S61" s="24"/>
      <c r="T61" s="24"/>
      <c r="U61" s="24"/>
      <c r="V61" s="24"/>
      <c r="W61" s="24"/>
    </row>
    <row r="62" spans="1:23" hidden="1">
      <c r="A62" s="24"/>
      <c r="B62" s="24"/>
      <c r="C62" s="24"/>
      <c r="D62" s="24"/>
      <c r="E62" s="24"/>
      <c r="F62" s="24"/>
      <c r="G62" s="24"/>
      <c r="H62" s="24"/>
      <c r="I62" s="24"/>
      <c r="J62" s="24"/>
      <c r="K62" s="24"/>
      <c r="L62" s="24"/>
      <c r="M62" s="24"/>
      <c r="N62" s="24"/>
      <c r="O62" s="24"/>
      <c r="P62" s="24"/>
      <c r="Q62" s="24"/>
      <c r="R62" s="24"/>
      <c r="S62" s="24"/>
      <c r="T62" s="24"/>
      <c r="U62" s="24"/>
      <c r="V62" s="24"/>
      <c r="W62" s="24"/>
    </row>
    <row r="63" spans="1:23" hidden="1">
      <c r="A63" s="24"/>
      <c r="B63" s="24"/>
      <c r="C63" s="24"/>
      <c r="D63" s="24"/>
      <c r="E63" s="129"/>
      <c r="F63" s="129"/>
      <c r="G63" s="129"/>
      <c r="H63" s="129"/>
      <c r="I63" s="129"/>
      <c r="J63" s="129"/>
      <c r="K63" s="129"/>
      <c r="L63" s="129"/>
      <c r="M63" s="129"/>
      <c r="N63" s="24"/>
      <c r="O63" s="24"/>
      <c r="P63" s="24"/>
      <c r="Q63" s="24"/>
      <c r="R63" s="24"/>
      <c r="S63" s="24"/>
      <c r="T63" s="24"/>
      <c r="U63" s="24"/>
      <c r="V63" s="24"/>
      <c r="W63" s="24"/>
    </row>
    <row r="64" spans="1:23" hidden="1">
      <c r="A64" s="24"/>
      <c r="B64" s="24"/>
      <c r="C64" s="24"/>
      <c r="D64" s="24"/>
      <c r="E64" s="1864"/>
      <c r="F64" s="1864"/>
      <c r="G64" s="1864"/>
      <c r="H64" s="1864"/>
      <c r="I64" s="1864"/>
      <c r="J64" s="1864"/>
      <c r="K64" s="1864"/>
      <c r="L64" s="1864"/>
      <c r="M64" s="1864"/>
      <c r="N64" s="1864"/>
      <c r="O64" s="1864"/>
      <c r="P64" s="1864"/>
      <c r="Q64" s="24"/>
      <c r="R64" s="24"/>
      <c r="S64" s="24"/>
      <c r="T64" s="24"/>
      <c r="U64" s="24"/>
      <c r="V64" s="24"/>
      <c r="W64" s="24"/>
    </row>
    <row r="65" spans="1:23" hidden="1">
      <c r="A65" s="24"/>
      <c r="B65" s="24"/>
      <c r="C65" s="24"/>
      <c r="D65" s="24"/>
      <c r="E65" s="1864"/>
      <c r="F65" s="1864"/>
      <c r="G65" s="1864"/>
      <c r="H65" s="1864"/>
      <c r="I65" s="1864"/>
      <c r="J65" s="1864"/>
      <c r="K65" s="1864"/>
      <c r="L65" s="1864"/>
      <c r="M65" s="1864"/>
      <c r="N65" s="1864"/>
      <c r="O65" s="1864"/>
      <c r="P65" s="1864"/>
      <c r="Q65" s="24"/>
      <c r="R65" s="24"/>
      <c r="S65" s="24"/>
      <c r="T65" s="24"/>
      <c r="U65" s="24"/>
      <c r="V65" s="24"/>
      <c r="W65" s="24"/>
    </row>
    <row r="66" spans="1:23" hidden="1">
      <c r="A66" s="24"/>
      <c r="B66" s="24"/>
      <c r="C66" s="24"/>
      <c r="D66" s="24"/>
      <c r="E66" s="24"/>
      <c r="F66" s="24"/>
      <c r="G66" s="24"/>
      <c r="H66" s="24"/>
      <c r="I66" s="24"/>
      <c r="J66" s="24"/>
      <c r="K66" s="24"/>
      <c r="L66" s="24"/>
      <c r="M66" s="24"/>
      <c r="N66" s="24"/>
      <c r="O66" s="24"/>
      <c r="P66" s="24"/>
      <c r="Q66" s="24"/>
      <c r="R66" s="24"/>
      <c r="S66" s="24"/>
      <c r="T66" s="24"/>
      <c r="U66" s="24"/>
      <c r="V66" s="24"/>
      <c r="W66" s="24"/>
    </row>
    <row r="67" spans="1:23">
      <c r="A67" s="24"/>
      <c r="B67" s="24"/>
      <c r="C67" s="24"/>
      <c r="D67" s="24"/>
      <c r="E67" s="24"/>
      <c r="F67" s="24"/>
      <c r="G67" s="24"/>
      <c r="H67" s="24"/>
      <c r="I67" s="24"/>
      <c r="J67" s="24"/>
      <c r="K67" s="24"/>
      <c r="L67" s="24"/>
      <c r="M67" s="24"/>
      <c r="N67" s="24"/>
      <c r="O67" s="24"/>
      <c r="P67" s="24"/>
      <c r="Q67" s="24"/>
      <c r="R67" s="24"/>
      <c r="S67" s="24"/>
      <c r="T67" s="24"/>
      <c r="U67" s="24"/>
      <c r="V67" s="24"/>
      <c r="W67" s="24"/>
    </row>
    <row r="68" spans="1:23">
      <c r="A68" s="24"/>
      <c r="B68" s="24"/>
      <c r="C68" s="24"/>
      <c r="D68" s="24"/>
      <c r="E68" s="24"/>
      <c r="F68" s="24"/>
      <c r="G68" s="24"/>
      <c r="H68" s="24"/>
      <c r="I68" s="24"/>
      <c r="J68" s="24"/>
      <c r="K68" s="24"/>
      <c r="L68" s="24"/>
      <c r="M68" s="24"/>
      <c r="N68" s="24"/>
      <c r="O68" s="24"/>
      <c r="P68" s="24"/>
      <c r="Q68" s="24"/>
      <c r="R68" s="24"/>
      <c r="S68" s="24"/>
      <c r="T68" s="24"/>
      <c r="U68" s="24"/>
      <c r="V68" s="24"/>
      <c r="W68" s="24"/>
    </row>
    <row r="69" spans="1:23">
      <c r="A69" s="24"/>
      <c r="B69" s="24"/>
      <c r="C69" s="24"/>
      <c r="D69" s="24"/>
      <c r="E69" s="24"/>
      <c r="F69" s="24"/>
      <c r="G69" s="24"/>
      <c r="H69" s="24"/>
      <c r="I69" s="24"/>
      <c r="J69" s="24"/>
      <c r="K69" s="24"/>
      <c r="L69" s="24"/>
      <c r="M69" s="24"/>
      <c r="N69" s="24"/>
      <c r="O69" s="24"/>
      <c r="P69" s="24"/>
      <c r="Q69" s="24"/>
      <c r="R69" s="24"/>
      <c r="S69" s="24"/>
      <c r="T69" s="24"/>
      <c r="U69" s="24"/>
      <c r="V69" s="24"/>
      <c r="W69" s="24"/>
    </row>
    <row r="70" spans="1:23">
      <c r="A70" s="24"/>
      <c r="B70" s="24"/>
      <c r="C70" s="24"/>
      <c r="D70" s="24"/>
      <c r="E70" s="24"/>
      <c r="F70" s="24"/>
      <c r="G70" s="24"/>
      <c r="H70" s="24"/>
      <c r="I70" s="24"/>
      <c r="J70" s="24"/>
      <c r="K70" s="24"/>
      <c r="L70" s="24"/>
      <c r="M70" s="24"/>
      <c r="N70" s="24"/>
      <c r="O70" s="24"/>
      <c r="P70" s="24"/>
      <c r="Q70" s="24"/>
      <c r="R70" s="24"/>
      <c r="S70" s="24"/>
      <c r="T70" s="24"/>
      <c r="U70" s="24"/>
      <c r="V70" s="24"/>
      <c r="W70" s="24"/>
    </row>
    <row r="190" spans="2:44">
      <c r="B190" s="1881"/>
      <c r="C190" s="1881"/>
      <c r="D190" s="1881"/>
      <c r="E190" s="1881"/>
      <c r="F190" s="1881"/>
      <c r="G190" s="1881"/>
      <c r="H190" s="1881"/>
      <c r="I190" s="1881"/>
      <c r="J190" s="1881"/>
      <c r="K190" s="1881"/>
      <c r="L190" s="1881"/>
      <c r="N190" s="482"/>
      <c r="O190" s="482"/>
      <c r="P190" s="482"/>
      <c r="Q190" s="482"/>
      <c r="R190" s="482"/>
      <c r="S190" s="482"/>
      <c r="AH190" s="482"/>
      <c r="AI190" s="482"/>
      <c r="AJ190" s="482"/>
      <c r="AK190" s="482"/>
      <c r="AL190" s="482"/>
      <c r="AM190" s="482"/>
      <c r="AN190" s="482"/>
      <c r="AO190" s="482"/>
      <c r="AP190" s="482"/>
      <c r="AQ190" s="482"/>
      <c r="AR190" s="482"/>
    </row>
    <row r="191" spans="2:44">
      <c r="N191" s="482"/>
      <c r="O191" s="482"/>
      <c r="P191" s="482"/>
      <c r="Q191" s="482"/>
      <c r="R191" s="482"/>
      <c r="S191" s="482"/>
      <c r="AH191" s="482"/>
      <c r="AI191" s="482"/>
      <c r="AJ191" s="482"/>
      <c r="AK191" s="482"/>
      <c r="AL191" s="482"/>
      <c r="AM191" s="482"/>
      <c r="AN191" s="482"/>
      <c r="AO191" s="482"/>
      <c r="AP191" s="482"/>
      <c r="AQ191" s="482"/>
      <c r="AR191" s="482"/>
    </row>
    <row r="192" spans="2:44">
      <c r="N192" s="482"/>
      <c r="O192" s="482"/>
      <c r="P192" s="482"/>
      <c r="Q192" s="482"/>
      <c r="R192" s="482"/>
      <c r="S192" s="482"/>
      <c r="AH192" s="482"/>
      <c r="AI192" s="482"/>
      <c r="AJ192" s="482"/>
      <c r="AK192" s="482"/>
      <c r="AL192" s="482"/>
      <c r="AM192" s="482"/>
      <c r="AN192" s="482"/>
      <c r="AO192" s="482"/>
      <c r="AP192" s="482"/>
      <c r="AQ192" s="482"/>
      <c r="AR192" s="482"/>
    </row>
  </sheetData>
  <mergeCells count="2">
    <mergeCell ref="B2:M2"/>
    <mergeCell ref="N2:P2"/>
  </mergeCells>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O42"/>
  <sheetViews>
    <sheetView workbookViewId="0"/>
  </sheetViews>
  <sheetFormatPr defaultRowHeight="12.75"/>
  <cols>
    <col min="1" max="1" width="31.140625" style="2" customWidth="1"/>
    <col min="2" max="2" width="0" style="2" hidden="1" customWidth="1"/>
    <col min="3" max="16384" width="9.140625" style="2"/>
  </cols>
  <sheetData>
    <row r="1" spans="1:11" ht="13.5">
      <c r="A1" s="166" t="s">
        <v>1364</v>
      </c>
      <c r="B1" s="166"/>
      <c r="C1" s="166"/>
      <c r="D1" s="166"/>
      <c r="E1" s="166"/>
      <c r="F1" s="166"/>
      <c r="G1" s="166"/>
      <c r="H1" s="166"/>
      <c r="I1" s="166"/>
      <c r="J1" s="166"/>
      <c r="K1" s="166"/>
    </row>
    <row r="2" spans="1:11">
      <c r="A2" s="3" t="s">
        <v>1</v>
      </c>
      <c r="B2" s="2226" t="s">
        <v>72</v>
      </c>
      <c r="C2" s="1882" t="s">
        <v>2</v>
      </c>
      <c r="D2" s="1625" t="s">
        <v>3</v>
      </c>
      <c r="E2" s="6" t="s">
        <v>4</v>
      </c>
      <c r="F2" s="2176" t="s">
        <v>5</v>
      </c>
      <c r="G2" s="2177"/>
      <c r="H2" s="2181"/>
      <c r="I2" s="2178" t="s">
        <v>6</v>
      </c>
      <c r="J2" s="2179"/>
      <c r="K2" s="2180"/>
    </row>
    <row r="3" spans="1:11" ht="25.5">
      <c r="A3" s="170" t="s">
        <v>1365</v>
      </c>
      <c r="B3" s="2227"/>
      <c r="C3" s="1883" t="s">
        <v>8</v>
      </c>
      <c r="D3" s="1626" t="s">
        <v>8</v>
      </c>
      <c r="E3" s="10" t="s">
        <v>8</v>
      </c>
      <c r="F3" s="8" t="s">
        <v>9</v>
      </c>
      <c r="G3" s="9" t="s">
        <v>10</v>
      </c>
      <c r="H3" s="10" t="s">
        <v>11</v>
      </c>
      <c r="I3" s="8" t="s">
        <v>13</v>
      </c>
      <c r="J3" s="9" t="s">
        <v>14</v>
      </c>
      <c r="K3" s="10" t="s">
        <v>15</v>
      </c>
    </row>
    <row r="4" spans="1:11">
      <c r="A4" s="12" t="s">
        <v>16</v>
      </c>
      <c r="B4" s="172"/>
      <c r="C4" s="1884"/>
      <c r="D4" s="80"/>
      <c r="E4" s="81"/>
      <c r="F4" s="79"/>
      <c r="G4" s="80"/>
      <c r="H4" s="83"/>
      <c r="I4" s="1884"/>
      <c r="J4" s="80"/>
      <c r="K4" s="81"/>
    </row>
    <row r="5" spans="1:11">
      <c r="A5" s="17" t="s">
        <v>17</v>
      </c>
      <c r="B5" s="433"/>
      <c r="C5" s="1885">
        <v>0</v>
      </c>
      <c r="D5" s="1387">
        <v>0</v>
      </c>
      <c r="E5" s="1388">
        <v>0</v>
      </c>
      <c r="F5" s="1401">
        <v>0</v>
      </c>
      <c r="G5" s="1387">
        <v>0</v>
      </c>
      <c r="H5" s="1403">
        <v>0</v>
      </c>
      <c r="I5" s="1885">
        <v>0</v>
      </c>
      <c r="J5" s="1387">
        <v>0</v>
      </c>
      <c r="K5" s="1388">
        <v>0</v>
      </c>
    </row>
    <row r="6" spans="1:11">
      <c r="A6" s="17" t="s">
        <v>18</v>
      </c>
      <c r="B6" s="433"/>
      <c r="C6" s="1885">
        <v>0</v>
      </c>
      <c r="D6" s="1387">
        <v>0</v>
      </c>
      <c r="E6" s="1388">
        <v>0</v>
      </c>
      <c r="F6" s="1401">
        <v>0</v>
      </c>
      <c r="G6" s="1387">
        <v>0</v>
      </c>
      <c r="H6" s="1403">
        <v>0</v>
      </c>
      <c r="I6" s="1885">
        <v>0</v>
      </c>
      <c r="J6" s="1387">
        <v>0</v>
      </c>
      <c r="K6" s="1388">
        <v>0</v>
      </c>
    </row>
    <row r="7" spans="1:11">
      <c r="A7" s="17" t="s">
        <v>19</v>
      </c>
      <c r="B7" s="433"/>
      <c r="C7" s="1885">
        <v>0</v>
      </c>
      <c r="D7" s="1387">
        <v>0</v>
      </c>
      <c r="E7" s="1388">
        <v>0</v>
      </c>
      <c r="F7" s="1401">
        <v>0</v>
      </c>
      <c r="G7" s="1387">
        <v>0</v>
      </c>
      <c r="H7" s="1403">
        <v>0</v>
      </c>
      <c r="I7" s="1885">
        <v>0</v>
      </c>
      <c r="J7" s="1387">
        <v>0</v>
      </c>
      <c r="K7" s="1388">
        <v>0</v>
      </c>
    </row>
    <row r="8" spans="1:11">
      <c r="A8" s="17" t="s">
        <v>20</v>
      </c>
      <c r="B8" s="433"/>
      <c r="C8" s="1885">
        <v>0</v>
      </c>
      <c r="D8" s="1387">
        <v>0</v>
      </c>
      <c r="E8" s="1388">
        <v>0</v>
      </c>
      <c r="F8" s="1401">
        <v>0</v>
      </c>
      <c r="G8" s="1387">
        <v>0</v>
      </c>
      <c r="H8" s="1403">
        <v>0</v>
      </c>
      <c r="I8" s="1885">
        <v>0</v>
      </c>
      <c r="J8" s="1387">
        <v>0</v>
      </c>
      <c r="K8" s="1388">
        <v>0</v>
      </c>
    </row>
    <row r="9" spans="1:11">
      <c r="A9" s="17" t="s">
        <v>21</v>
      </c>
      <c r="B9" s="433"/>
      <c r="C9" s="1885">
        <v>0</v>
      </c>
      <c r="D9" s="1387">
        <v>0</v>
      </c>
      <c r="E9" s="1388">
        <v>0</v>
      </c>
      <c r="F9" s="1401">
        <v>0</v>
      </c>
      <c r="G9" s="1387">
        <v>0</v>
      </c>
      <c r="H9" s="1403">
        <v>0</v>
      </c>
      <c r="I9" s="1885">
        <v>0</v>
      </c>
      <c r="J9" s="1387">
        <v>0</v>
      </c>
      <c r="K9" s="1388">
        <v>0</v>
      </c>
    </row>
    <row r="10" spans="1:11">
      <c r="A10" s="17" t="s">
        <v>33</v>
      </c>
      <c r="B10" s="433"/>
      <c r="C10" s="1885">
        <v>0</v>
      </c>
      <c r="D10" s="1387">
        <v>0</v>
      </c>
      <c r="E10" s="1388">
        <v>0</v>
      </c>
      <c r="F10" s="1401">
        <v>0</v>
      </c>
      <c r="G10" s="1387">
        <v>0</v>
      </c>
      <c r="H10" s="1403">
        <v>0</v>
      </c>
      <c r="I10" s="1885">
        <v>0</v>
      </c>
      <c r="J10" s="1387">
        <v>0</v>
      </c>
      <c r="K10" s="1388">
        <v>0</v>
      </c>
    </row>
    <row r="11" spans="1:11">
      <c r="A11" s="32" t="s">
        <v>22</v>
      </c>
      <c r="B11" s="456"/>
      <c r="C11" s="1886">
        <v>0</v>
      </c>
      <c r="D11" s="1399">
        <v>0</v>
      </c>
      <c r="E11" s="1400">
        <v>0</v>
      </c>
      <c r="F11" s="1887">
        <v>0</v>
      </c>
      <c r="G11" s="1399">
        <v>0</v>
      </c>
      <c r="H11" s="1888">
        <v>0</v>
      </c>
      <c r="I11" s="1886">
        <v>0</v>
      </c>
      <c r="J11" s="1399">
        <v>0</v>
      </c>
      <c r="K11" s="1400">
        <v>0</v>
      </c>
    </row>
    <row r="12" spans="1:11">
      <c r="A12" s="17" t="s">
        <v>23</v>
      </c>
      <c r="B12" s="433"/>
      <c r="C12" s="1885">
        <v>0</v>
      </c>
      <c r="D12" s="1387">
        <v>0</v>
      </c>
      <c r="E12" s="1388">
        <v>0</v>
      </c>
      <c r="F12" s="1401">
        <v>0</v>
      </c>
      <c r="G12" s="1387">
        <v>0</v>
      </c>
      <c r="H12" s="1403">
        <v>0</v>
      </c>
      <c r="I12" s="1885">
        <v>0</v>
      </c>
      <c r="J12" s="1387">
        <v>0</v>
      </c>
      <c r="K12" s="1388">
        <v>0</v>
      </c>
    </row>
    <row r="13" spans="1:11">
      <c r="A13" s="17" t="s">
        <v>1366</v>
      </c>
      <c r="B13" s="433"/>
      <c r="C13" s="1885">
        <v>0</v>
      </c>
      <c r="D13" s="1387">
        <v>0</v>
      </c>
      <c r="E13" s="1388">
        <v>0</v>
      </c>
      <c r="F13" s="1401">
        <v>0</v>
      </c>
      <c r="G13" s="1387">
        <v>0</v>
      </c>
      <c r="H13" s="1403">
        <v>0</v>
      </c>
      <c r="I13" s="1885">
        <v>0</v>
      </c>
      <c r="J13" s="1387">
        <v>0</v>
      </c>
      <c r="K13" s="1388">
        <v>0</v>
      </c>
    </row>
    <row r="14" spans="1:11">
      <c r="A14" s="17" t="s">
        <v>25</v>
      </c>
      <c r="B14" s="433"/>
      <c r="C14" s="1885">
        <v>0</v>
      </c>
      <c r="D14" s="1387">
        <v>0</v>
      </c>
      <c r="E14" s="1388">
        <v>0</v>
      </c>
      <c r="F14" s="1401">
        <v>0</v>
      </c>
      <c r="G14" s="1387">
        <v>0</v>
      </c>
      <c r="H14" s="1403">
        <v>0</v>
      </c>
      <c r="I14" s="1885">
        <v>0</v>
      </c>
      <c r="J14" s="1387">
        <v>0</v>
      </c>
      <c r="K14" s="1388">
        <v>0</v>
      </c>
    </row>
    <row r="15" spans="1:11">
      <c r="A15" s="17" t="s">
        <v>26</v>
      </c>
      <c r="B15" s="433"/>
      <c r="C15" s="1885">
        <v>0</v>
      </c>
      <c r="D15" s="1387">
        <v>0</v>
      </c>
      <c r="E15" s="1388">
        <v>0</v>
      </c>
      <c r="F15" s="1401">
        <v>0</v>
      </c>
      <c r="G15" s="1387">
        <v>0</v>
      </c>
      <c r="H15" s="1403">
        <v>0</v>
      </c>
      <c r="I15" s="1885">
        <v>0</v>
      </c>
      <c r="J15" s="1387">
        <v>0</v>
      </c>
      <c r="K15" s="1388">
        <v>0</v>
      </c>
    </row>
    <row r="16" spans="1:11">
      <c r="A16" s="17" t="s">
        <v>27</v>
      </c>
      <c r="B16" s="433"/>
      <c r="C16" s="1885">
        <v>0</v>
      </c>
      <c r="D16" s="1387">
        <v>0</v>
      </c>
      <c r="E16" s="1388">
        <v>0</v>
      </c>
      <c r="F16" s="1401">
        <v>0</v>
      </c>
      <c r="G16" s="1387">
        <v>0</v>
      </c>
      <c r="H16" s="1403">
        <v>0</v>
      </c>
      <c r="I16" s="1885">
        <v>0</v>
      </c>
      <c r="J16" s="1387">
        <v>0</v>
      </c>
      <c r="K16" s="1388">
        <v>0</v>
      </c>
    </row>
    <row r="17" spans="1:12">
      <c r="A17" s="17" t="s">
        <v>28</v>
      </c>
      <c r="B17" s="433"/>
      <c r="C17" s="1885">
        <v>0</v>
      </c>
      <c r="D17" s="1387">
        <v>0</v>
      </c>
      <c r="E17" s="1388">
        <v>0</v>
      </c>
      <c r="F17" s="1401">
        <v>0</v>
      </c>
      <c r="G17" s="1387">
        <v>0</v>
      </c>
      <c r="H17" s="1403">
        <v>0</v>
      </c>
      <c r="I17" s="1885">
        <v>0</v>
      </c>
      <c r="J17" s="1387">
        <v>0</v>
      </c>
      <c r="K17" s="1388">
        <v>0</v>
      </c>
    </row>
    <row r="18" spans="1:12">
      <c r="A18" s="17" t="s">
        <v>29</v>
      </c>
      <c r="B18" s="433"/>
      <c r="C18" s="1885">
        <v>0</v>
      </c>
      <c r="D18" s="1387">
        <v>0</v>
      </c>
      <c r="E18" s="1388">
        <v>0</v>
      </c>
      <c r="F18" s="1401">
        <v>0</v>
      </c>
      <c r="G18" s="1387">
        <v>0</v>
      </c>
      <c r="H18" s="1403">
        <v>0</v>
      </c>
      <c r="I18" s="1885">
        <v>0</v>
      </c>
      <c r="J18" s="1387">
        <v>0</v>
      </c>
      <c r="K18" s="1388">
        <v>0</v>
      </c>
    </row>
    <row r="19" spans="1:12">
      <c r="A19" s="32" t="s">
        <v>30</v>
      </c>
      <c r="B19" s="456"/>
      <c r="C19" s="1889">
        <v>0</v>
      </c>
      <c r="D19" s="1890">
        <v>0</v>
      </c>
      <c r="E19" s="1891">
        <v>0</v>
      </c>
      <c r="F19" s="1892">
        <v>0</v>
      </c>
      <c r="G19" s="1890">
        <v>0</v>
      </c>
      <c r="H19" s="1893">
        <v>0</v>
      </c>
      <c r="I19" s="1889">
        <v>0</v>
      </c>
      <c r="J19" s="1890">
        <v>0</v>
      </c>
      <c r="K19" s="1891">
        <v>0</v>
      </c>
    </row>
    <row r="20" spans="1:12">
      <c r="A20" s="32" t="s">
        <v>31</v>
      </c>
      <c r="B20" s="456"/>
      <c r="C20" s="1894">
        <v>0</v>
      </c>
      <c r="D20" s="1895">
        <v>0</v>
      </c>
      <c r="E20" s="1896">
        <v>0</v>
      </c>
      <c r="F20" s="1897">
        <v>0</v>
      </c>
      <c r="G20" s="1895">
        <v>0</v>
      </c>
      <c r="H20" s="1898">
        <v>0</v>
      </c>
      <c r="I20" s="1894">
        <v>0</v>
      </c>
      <c r="J20" s="1895">
        <v>0</v>
      </c>
      <c r="K20" s="1896">
        <v>0</v>
      </c>
    </row>
    <row r="21" spans="1:12" ht="6.75" customHeight="1">
      <c r="A21" s="1899"/>
      <c r="B21" s="697"/>
      <c r="C21" s="1900"/>
      <c r="D21" s="76"/>
      <c r="E21" s="77"/>
      <c r="F21" s="75"/>
      <c r="G21" s="76"/>
      <c r="H21" s="78"/>
      <c r="I21" s="1900"/>
      <c r="J21" s="76"/>
      <c r="K21" s="77"/>
    </row>
    <row r="22" spans="1:12">
      <c r="A22" s="12" t="s">
        <v>37</v>
      </c>
      <c r="B22" s="172"/>
      <c r="C22" s="1884"/>
      <c r="D22" s="80"/>
      <c r="E22" s="81"/>
      <c r="F22" s="79"/>
      <c r="G22" s="80"/>
      <c r="H22" s="83"/>
      <c r="I22" s="1884"/>
      <c r="J22" s="80"/>
      <c r="K22" s="81"/>
    </row>
    <row r="23" spans="1:12">
      <c r="A23" s="1901" t="s">
        <v>38</v>
      </c>
      <c r="B23" s="690"/>
      <c r="C23" s="1902">
        <v>0</v>
      </c>
      <c r="D23" s="1903">
        <v>0</v>
      </c>
      <c r="E23" s="1904">
        <v>0</v>
      </c>
      <c r="F23" s="1905">
        <v>0</v>
      </c>
      <c r="G23" s="1903">
        <v>0</v>
      </c>
      <c r="H23" s="1906">
        <v>0</v>
      </c>
      <c r="I23" s="1902">
        <v>0</v>
      </c>
      <c r="J23" s="1903">
        <v>0</v>
      </c>
      <c r="K23" s="1904">
        <v>0</v>
      </c>
      <c r="L23" s="62"/>
    </row>
    <row r="24" spans="1:12">
      <c r="A24" s="17" t="s">
        <v>20</v>
      </c>
      <c r="B24" s="433"/>
      <c r="C24" s="1885">
        <v>0</v>
      </c>
      <c r="D24" s="1387">
        <v>0</v>
      </c>
      <c r="E24" s="1388">
        <v>0</v>
      </c>
      <c r="F24" s="1401">
        <v>0</v>
      </c>
      <c r="G24" s="1387">
        <v>0</v>
      </c>
      <c r="H24" s="1403">
        <v>0</v>
      </c>
      <c r="I24" s="1885">
        <v>0</v>
      </c>
      <c r="J24" s="1387">
        <v>0</v>
      </c>
      <c r="K24" s="1388">
        <v>0</v>
      </c>
      <c r="L24" s="1907"/>
    </row>
    <row r="25" spans="1:12">
      <c r="A25" s="17" t="s">
        <v>39</v>
      </c>
      <c r="B25" s="433"/>
      <c r="C25" s="1885">
        <v>0</v>
      </c>
      <c r="D25" s="1387">
        <v>0</v>
      </c>
      <c r="E25" s="1388">
        <v>0</v>
      </c>
      <c r="F25" s="1401">
        <v>0</v>
      </c>
      <c r="G25" s="1387">
        <v>0</v>
      </c>
      <c r="H25" s="1403">
        <v>0</v>
      </c>
      <c r="I25" s="1885">
        <v>0</v>
      </c>
      <c r="J25" s="1387">
        <v>0</v>
      </c>
      <c r="K25" s="1388">
        <v>0</v>
      </c>
      <c r="L25" s="1907"/>
    </row>
    <row r="26" spans="1:12">
      <c r="A26" s="17" t="s">
        <v>40</v>
      </c>
      <c r="B26" s="433"/>
      <c r="C26" s="1885">
        <v>0</v>
      </c>
      <c r="D26" s="1387">
        <v>0</v>
      </c>
      <c r="E26" s="1388">
        <v>0</v>
      </c>
      <c r="F26" s="1401">
        <v>0</v>
      </c>
      <c r="G26" s="1387">
        <v>0</v>
      </c>
      <c r="H26" s="1403">
        <v>0</v>
      </c>
      <c r="I26" s="1885">
        <v>0</v>
      </c>
      <c r="J26" s="1387">
        <v>0</v>
      </c>
      <c r="K26" s="1388">
        <v>0</v>
      </c>
      <c r="L26" s="1907"/>
    </row>
    <row r="27" spans="1:12">
      <c r="A27" s="17" t="s">
        <v>41</v>
      </c>
      <c r="B27" s="433"/>
      <c r="C27" s="1885">
        <v>0</v>
      </c>
      <c r="D27" s="1387">
        <v>0</v>
      </c>
      <c r="E27" s="1388">
        <v>0</v>
      </c>
      <c r="F27" s="1401">
        <v>0</v>
      </c>
      <c r="G27" s="1387">
        <v>0</v>
      </c>
      <c r="H27" s="1403">
        <v>0</v>
      </c>
      <c r="I27" s="1885">
        <v>0</v>
      </c>
      <c r="J27" s="1387">
        <v>0</v>
      </c>
      <c r="K27" s="1388">
        <v>0</v>
      </c>
      <c r="L27" s="1907"/>
    </row>
    <row r="28" spans="1:12">
      <c r="A28" s="1908" t="s">
        <v>1367</v>
      </c>
      <c r="B28" s="1828"/>
      <c r="C28" s="1886">
        <v>0</v>
      </c>
      <c r="D28" s="1399">
        <v>0</v>
      </c>
      <c r="E28" s="1400">
        <v>0</v>
      </c>
      <c r="F28" s="1887">
        <v>0</v>
      </c>
      <c r="G28" s="1399">
        <v>0</v>
      </c>
      <c r="H28" s="1888">
        <v>0</v>
      </c>
      <c r="I28" s="1886">
        <v>0</v>
      </c>
      <c r="J28" s="1399">
        <v>0</v>
      </c>
      <c r="K28" s="1400">
        <v>0</v>
      </c>
    </row>
    <row r="29" spans="1:12">
      <c r="A29" s="32"/>
      <c r="B29" s="456"/>
      <c r="C29" s="1894"/>
      <c r="D29" s="1895"/>
      <c r="E29" s="1896"/>
      <c r="F29" s="1897"/>
      <c r="G29" s="1895"/>
      <c r="H29" s="1898"/>
      <c r="I29" s="1894"/>
      <c r="J29" s="1895"/>
      <c r="K29" s="1896"/>
    </row>
    <row r="30" spans="1:12">
      <c r="A30" s="56" t="s">
        <v>43</v>
      </c>
      <c r="B30" s="1821"/>
      <c r="C30" s="1909"/>
      <c r="D30" s="1910"/>
      <c r="E30" s="1911"/>
      <c r="F30" s="1912"/>
      <c r="G30" s="1910"/>
      <c r="H30" s="1913"/>
      <c r="I30" s="1909"/>
      <c r="J30" s="1910"/>
      <c r="K30" s="1911"/>
    </row>
    <row r="31" spans="1:12">
      <c r="A31" s="17" t="s">
        <v>44</v>
      </c>
      <c r="B31" s="433"/>
      <c r="C31" s="1885">
        <v>0</v>
      </c>
      <c r="D31" s="1387">
        <v>0</v>
      </c>
      <c r="E31" s="1388">
        <v>0</v>
      </c>
      <c r="F31" s="1401">
        <v>0</v>
      </c>
      <c r="G31" s="1387">
        <v>0</v>
      </c>
      <c r="H31" s="1403">
        <v>0</v>
      </c>
      <c r="I31" s="1885">
        <v>0</v>
      </c>
      <c r="J31" s="1387">
        <v>0</v>
      </c>
      <c r="K31" s="1388">
        <v>0</v>
      </c>
    </row>
    <row r="32" spans="1:12">
      <c r="A32" s="17" t="s">
        <v>45</v>
      </c>
      <c r="B32" s="433"/>
      <c r="C32" s="1885">
        <v>0</v>
      </c>
      <c r="D32" s="1387">
        <v>0</v>
      </c>
      <c r="E32" s="1388">
        <v>0</v>
      </c>
      <c r="F32" s="1401">
        <v>0</v>
      </c>
      <c r="G32" s="1387">
        <v>0</v>
      </c>
      <c r="H32" s="1403">
        <v>0</v>
      </c>
      <c r="I32" s="1885">
        <v>0</v>
      </c>
      <c r="J32" s="1387">
        <v>0</v>
      </c>
      <c r="K32" s="1388">
        <v>0</v>
      </c>
    </row>
    <row r="33" spans="1:15">
      <c r="A33" s="17" t="s">
        <v>46</v>
      </c>
      <c r="B33" s="433"/>
      <c r="C33" s="1885">
        <v>0</v>
      </c>
      <c r="D33" s="1387">
        <v>0</v>
      </c>
      <c r="E33" s="1388">
        <v>0</v>
      </c>
      <c r="F33" s="1401">
        <v>0</v>
      </c>
      <c r="G33" s="1387">
        <v>0</v>
      </c>
      <c r="H33" s="1403">
        <v>0</v>
      </c>
      <c r="I33" s="1885">
        <v>0</v>
      </c>
      <c r="J33" s="1387">
        <v>0</v>
      </c>
      <c r="K33" s="1388">
        <v>0</v>
      </c>
    </row>
    <row r="34" spans="1:15">
      <c r="A34" s="17" t="s">
        <v>47</v>
      </c>
      <c r="B34" s="433"/>
      <c r="C34" s="1885">
        <v>0</v>
      </c>
      <c r="D34" s="1387">
        <v>0</v>
      </c>
      <c r="E34" s="1388">
        <v>0</v>
      </c>
      <c r="F34" s="1401">
        <v>0</v>
      </c>
      <c r="G34" s="1387">
        <v>0</v>
      </c>
      <c r="H34" s="1403">
        <v>0</v>
      </c>
      <c r="I34" s="1885">
        <v>0</v>
      </c>
      <c r="J34" s="1387">
        <v>0</v>
      </c>
      <c r="K34" s="1388">
        <v>0</v>
      </c>
    </row>
    <row r="35" spans="1:15">
      <c r="A35" s="17" t="s">
        <v>1368</v>
      </c>
      <c r="B35" s="433"/>
      <c r="C35" s="1885">
        <v>0</v>
      </c>
      <c r="D35" s="1387">
        <v>0</v>
      </c>
      <c r="E35" s="1388">
        <v>0</v>
      </c>
      <c r="F35" s="1401">
        <v>0</v>
      </c>
      <c r="G35" s="1387">
        <v>0</v>
      </c>
      <c r="H35" s="1403">
        <v>0</v>
      </c>
      <c r="I35" s="1885">
        <v>0</v>
      </c>
      <c r="J35" s="1387">
        <v>0</v>
      </c>
      <c r="K35" s="1388">
        <v>0</v>
      </c>
    </row>
    <row r="36" spans="1:15">
      <c r="A36" s="1899"/>
      <c r="B36" s="697"/>
      <c r="C36" s="1900"/>
      <c r="D36" s="76"/>
      <c r="E36" s="77"/>
      <c r="F36" s="75"/>
      <c r="G36" s="76"/>
      <c r="H36" s="78"/>
      <c r="I36" s="1900"/>
      <c r="J36" s="76"/>
      <c r="K36" s="77"/>
    </row>
    <row r="37" spans="1:15">
      <c r="A37" s="12" t="s">
        <v>49</v>
      </c>
      <c r="B37" s="172"/>
      <c r="C37" s="1884"/>
      <c r="D37" s="80"/>
      <c r="E37" s="81"/>
      <c r="F37" s="79"/>
      <c r="G37" s="80"/>
      <c r="H37" s="83"/>
      <c r="I37" s="1884"/>
      <c r="J37" s="80"/>
      <c r="K37" s="81"/>
      <c r="O37" s="24"/>
    </row>
    <row r="38" spans="1:15">
      <c r="A38" s="17" t="s">
        <v>50</v>
      </c>
      <c r="B38" s="433"/>
      <c r="C38" s="1885">
        <v>0</v>
      </c>
      <c r="D38" s="1387">
        <v>0</v>
      </c>
      <c r="E38" s="1388">
        <v>0</v>
      </c>
      <c r="F38" s="1401">
        <v>0</v>
      </c>
      <c r="G38" s="1387">
        <v>0</v>
      </c>
      <c r="H38" s="1403">
        <v>0</v>
      </c>
      <c r="I38" s="1885">
        <v>0</v>
      </c>
      <c r="J38" s="1387">
        <v>0</v>
      </c>
      <c r="K38" s="1388">
        <v>0</v>
      </c>
    </row>
    <row r="39" spans="1:15">
      <c r="A39" s="17" t="s">
        <v>51</v>
      </c>
      <c r="B39" s="433"/>
      <c r="C39" s="1885">
        <v>0</v>
      </c>
      <c r="D39" s="1387">
        <v>0</v>
      </c>
      <c r="E39" s="1388">
        <v>0</v>
      </c>
      <c r="F39" s="1401">
        <v>0</v>
      </c>
      <c r="G39" s="1387">
        <v>0</v>
      </c>
      <c r="H39" s="1403">
        <v>0</v>
      </c>
      <c r="I39" s="1885">
        <v>0</v>
      </c>
      <c r="J39" s="1387">
        <v>0</v>
      </c>
      <c r="K39" s="1388">
        <v>0</v>
      </c>
    </row>
    <row r="40" spans="1:15">
      <c r="A40" s="17" t="s">
        <v>52</v>
      </c>
      <c r="B40" s="433"/>
      <c r="C40" s="1885">
        <v>0</v>
      </c>
      <c r="D40" s="1387">
        <v>0</v>
      </c>
      <c r="E40" s="1388">
        <v>0</v>
      </c>
      <c r="F40" s="1401">
        <v>0</v>
      </c>
      <c r="G40" s="1387">
        <v>0</v>
      </c>
      <c r="H40" s="1403">
        <v>0</v>
      </c>
      <c r="I40" s="1885">
        <v>0</v>
      </c>
      <c r="J40" s="1387">
        <v>0</v>
      </c>
      <c r="K40" s="1388">
        <v>0</v>
      </c>
    </row>
    <row r="41" spans="1:15">
      <c r="A41" s="32" t="s">
        <v>53</v>
      </c>
      <c r="B41" s="456"/>
      <c r="C41" s="1885">
        <v>0</v>
      </c>
      <c r="D41" s="1387">
        <v>0</v>
      </c>
      <c r="E41" s="1388">
        <v>0</v>
      </c>
      <c r="F41" s="1401">
        <v>0</v>
      </c>
      <c r="G41" s="1387">
        <v>0</v>
      </c>
      <c r="H41" s="1403">
        <v>0</v>
      </c>
      <c r="I41" s="1885">
        <v>0</v>
      </c>
      <c r="J41" s="1387">
        <v>0</v>
      </c>
      <c r="K41" s="1388">
        <v>0</v>
      </c>
    </row>
    <row r="42" spans="1:15">
      <c r="A42" s="67"/>
      <c r="B42" s="130"/>
      <c r="C42" s="1900"/>
      <c r="D42" s="76"/>
      <c r="E42" s="77"/>
      <c r="F42" s="75"/>
      <c r="G42" s="76"/>
      <c r="H42" s="78"/>
      <c r="I42" s="1900"/>
      <c r="J42" s="76"/>
      <c r="K42" s="77"/>
    </row>
  </sheetData>
  <mergeCells count="3">
    <mergeCell ref="B2:B3"/>
    <mergeCell ref="F2:H2"/>
    <mergeCell ref="I2:K2"/>
  </mergeCells>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L34"/>
  <sheetViews>
    <sheetView topLeftCell="A15" workbookViewId="0">
      <selection activeCell="A24" sqref="A24:XFD34"/>
    </sheetView>
  </sheetViews>
  <sheetFormatPr defaultRowHeight="12.75"/>
  <cols>
    <col min="1" max="1" width="31" style="2" customWidth="1"/>
    <col min="2" max="2" width="4" style="249" customWidth="1"/>
    <col min="3" max="3" width="9.140625" style="2"/>
    <col min="4" max="4" width="27.5703125" style="2" customWidth="1"/>
    <col min="5" max="5" width="13" style="2" customWidth="1"/>
    <col min="6" max="6" width="9.85546875" style="2" customWidth="1"/>
    <col min="7" max="16384" width="9.140625" style="2"/>
  </cols>
  <sheetData>
    <row r="1" spans="1:6" ht="13.5">
      <c r="A1" s="166" t="s">
        <v>1369</v>
      </c>
      <c r="B1" s="166"/>
      <c r="C1" s="166"/>
      <c r="D1" s="166"/>
      <c r="E1" s="166"/>
      <c r="F1" s="166"/>
    </row>
    <row r="2" spans="1:6" ht="38.25">
      <c r="A2" s="821" t="s">
        <v>1370</v>
      </c>
      <c r="B2" s="2219" t="s">
        <v>1371</v>
      </c>
      <c r="C2" s="880" t="s">
        <v>1372</v>
      </c>
      <c r="D2" s="2219" t="s">
        <v>1373</v>
      </c>
      <c r="E2" s="2219" t="s">
        <v>1374</v>
      </c>
      <c r="F2" s="1914" t="s">
        <v>1375</v>
      </c>
    </row>
    <row r="3" spans="1:6">
      <c r="A3" s="1592" t="s">
        <v>1376</v>
      </c>
      <c r="B3" s="2220"/>
      <c r="C3" s="1168" t="s">
        <v>1280</v>
      </c>
      <c r="D3" s="2220"/>
      <c r="E3" s="2220"/>
      <c r="F3" s="1169" t="s">
        <v>73</v>
      </c>
    </row>
    <row r="4" spans="1:6">
      <c r="A4" s="1915" t="s">
        <v>1100</v>
      </c>
      <c r="B4" s="1355"/>
      <c r="C4" s="1355"/>
      <c r="D4" s="1916"/>
      <c r="E4" s="1917"/>
      <c r="F4" s="387"/>
    </row>
    <row r="5" spans="1:6">
      <c r="A5" s="1915"/>
      <c r="B5" s="1355"/>
      <c r="C5" s="1355"/>
      <c r="D5" s="1916"/>
      <c r="E5" s="1918"/>
      <c r="F5" s="387"/>
    </row>
    <row r="6" spans="1:6">
      <c r="A6" s="1915"/>
      <c r="B6" s="1355"/>
      <c r="C6" s="1355"/>
      <c r="D6" s="1916"/>
      <c r="E6" s="1917"/>
      <c r="F6" s="387"/>
    </row>
    <row r="7" spans="1:6">
      <c r="A7" s="1915"/>
      <c r="B7" s="1355"/>
      <c r="C7" s="1355"/>
      <c r="D7" s="1916"/>
      <c r="E7" s="1917"/>
      <c r="F7" s="387"/>
    </row>
    <row r="8" spans="1:6">
      <c r="A8" s="1915"/>
      <c r="B8" s="1355"/>
      <c r="C8" s="1355"/>
      <c r="D8" s="1916"/>
      <c r="E8" s="1917"/>
      <c r="F8" s="387"/>
    </row>
    <row r="9" spans="1:6">
      <c r="A9" s="1915"/>
      <c r="B9" s="1355"/>
      <c r="C9" s="1355"/>
      <c r="D9" s="1916"/>
      <c r="E9" s="1917"/>
      <c r="F9" s="387"/>
    </row>
    <row r="10" spans="1:6">
      <c r="A10" s="1915"/>
      <c r="B10" s="1355"/>
      <c r="C10" s="1355"/>
      <c r="D10" s="1916"/>
      <c r="E10" s="1917"/>
      <c r="F10" s="387"/>
    </row>
    <row r="11" spans="1:6">
      <c r="A11" s="1915"/>
      <c r="B11" s="1355"/>
      <c r="C11" s="1355"/>
      <c r="D11" s="1916"/>
      <c r="E11" s="1917"/>
      <c r="F11" s="387"/>
    </row>
    <row r="12" spans="1:6">
      <c r="A12" s="1915"/>
      <c r="B12" s="1355"/>
      <c r="C12" s="1355"/>
      <c r="D12" s="1916"/>
      <c r="E12" s="1917"/>
      <c r="F12" s="387"/>
    </row>
    <row r="13" spans="1:6">
      <c r="A13" s="1915"/>
      <c r="B13" s="1355"/>
      <c r="C13" s="1355"/>
      <c r="D13" s="1916"/>
      <c r="E13" s="1917"/>
      <c r="F13" s="387"/>
    </row>
    <row r="14" spans="1:6">
      <c r="A14" s="1915"/>
      <c r="B14" s="1355"/>
      <c r="C14" s="1355"/>
      <c r="D14" s="1916"/>
      <c r="E14" s="1917"/>
      <c r="F14" s="387"/>
    </row>
    <row r="15" spans="1:6">
      <c r="A15" s="1915"/>
      <c r="B15" s="1355"/>
      <c r="C15" s="1355"/>
      <c r="D15" s="1916"/>
      <c r="E15" s="1917"/>
      <c r="F15" s="387"/>
    </row>
    <row r="16" spans="1:6">
      <c r="A16" s="1915"/>
      <c r="B16" s="1355"/>
      <c r="C16" s="1355"/>
      <c r="D16" s="1916"/>
      <c r="E16" s="1917"/>
      <c r="F16" s="387"/>
    </row>
    <row r="17" spans="1:12">
      <c r="A17" s="1915"/>
      <c r="B17" s="1355"/>
      <c r="C17" s="1355"/>
      <c r="D17" s="1916"/>
      <c r="E17" s="1917"/>
      <c r="F17" s="387"/>
    </row>
    <row r="18" spans="1:12">
      <c r="A18" s="1915"/>
      <c r="B18" s="1355"/>
      <c r="C18" s="1355"/>
      <c r="D18" s="1916"/>
      <c r="E18" s="1917"/>
      <c r="F18" s="387"/>
    </row>
    <row r="19" spans="1:12">
      <c r="A19" s="1915"/>
      <c r="B19" s="1355"/>
      <c r="C19" s="1355"/>
      <c r="D19" s="1916"/>
      <c r="E19" s="1917"/>
      <c r="F19" s="387"/>
    </row>
    <row r="20" spans="1:12">
      <c r="A20" s="1915"/>
      <c r="B20" s="1355"/>
      <c r="C20" s="1355"/>
      <c r="D20" s="1916"/>
      <c r="E20" s="1917"/>
      <c r="F20" s="387"/>
    </row>
    <row r="21" spans="1:12">
      <c r="A21" s="1915"/>
      <c r="B21" s="1355"/>
      <c r="C21" s="1355"/>
      <c r="D21" s="1916"/>
      <c r="E21" s="1917"/>
      <c r="F21" s="387"/>
    </row>
    <row r="22" spans="1:12">
      <c r="A22" s="1915"/>
      <c r="B22" s="1355"/>
      <c r="C22" s="1355"/>
      <c r="D22" s="1916"/>
      <c r="E22" s="1917"/>
      <c r="F22" s="387"/>
    </row>
    <row r="23" spans="1:12">
      <c r="A23" s="1919"/>
      <c r="B23" s="1920"/>
      <c r="C23" s="1920"/>
      <c r="D23" s="1921"/>
      <c r="E23" s="1922"/>
      <c r="F23" s="1923"/>
    </row>
    <row r="24" spans="1:12" hidden="1">
      <c r="A24" s="62"/>
      <c r="B24" s="242"/>
      <c r="C24" s="140"/>
      <c r="D24" s="140"/>
      <c r="E24" s="140"/>
      <c r="F24" s="140"/>
      <c r="J24" s="62"/>
      <c r="K24" s="62"/>
      <c r="L24" s="62"/>
    </row>
    <row r="25" spans="1:12" s="325" customFormat="1" hidden="1">
      <c r="A25" s="320" t="s">
        <v>98</v>
      </c>
      <c r="B25" s="421"/>
      <c r="C25" s="1587"/>
      <c r="D25" s="1587"/>
      <c r="E25" s="1587"/>
      <c r="F25" s="1587"/>
      <c r="J25" s="871"/>
      <c r="K25" s="871"/>
      <c r="L25" s="871"/>
    </row>
    <row r="26" spans="1:12" s="325" customFormat="1" hidden="1">
      <c r="A26" s="238" t="s">
        <v>1377</v>
      </c>
      <c r="B26" s="421"/>
      <c r="C26" s="425"/>
      <c r="D26" s="424"/>
      <c r="E26" s="425"/>
      <c r="F26" s="425"/>
    </row>
    <row r="27" spans="1:12" s="325" customFormat="1" hidden="1">
      <c r="A27" s="238" t="s">
        <v>1378</v>
      </c>
      <c r="B27" s="421"/>
      <c r="C27" s="1587"/>
      <c r="D27" s="1587"/>
      <c r="E27" s="1587"/>
      <c r="F27" s="1587"/>
    </row>
    <row r="28" spans="1:12" hidden="1"/>
    <row r="29" spans="1:12" hidden="1"/>
    <row r="30" spans="1:12" hidden="1"/>
    <row r="31" spans="1:12" hidden="1"/>
    <row r="32" spans="1:12" hidden="1"/>
    <row r="33" hidden="1"/>
    <row r="34" hidden="1"/>
  </sheetData>
  <mergeCells count="3">
    <mergeCell ref="B2:B3"/>
    <mergeCell ref="D2:D3"/>
    <mergeCell ref="E2:E3"/>
  </mergeCells>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O56"/>
  <sheetViews>
    <sheetView topLeftCell="A30" workbookViewId="0">
      <selection activeCell="A61" sqref="A61"/>
    </sheetView>
  </sheetViews>
  <sheetFormatPr defaultRowHeight="12.75"/>
  <cols>
    <col min="1" max="1" width="30.7109375" style="2" customWidth="1"/>
    <col min="2" max="2" width="0" style="249" hidden="1" customWidth="1"/>
    <col min="3" max="16384" width="9.140625" style="2"/>
  </cols>
  <sheetData>
    <row r="1" spans="1:15" ht="13.5">
      <c r="A1" s="166" t="s">
        <v>1379</v>
      </c>
      <c r="B1" s="166"/>
      <c r="C1" s="166"/>
      <c r="D1" s="166"/>
      <c r="E1" s="166"/>
      <c r="F1" s="166"/>
      <c r="G1" s="166"/>
      <c r="H1" s="166"/>
      <c r="I1" s="166"/>
      <c r="J1" s="166"/>
      <c r="K1" s="166"/>
      <c r="L1" s="166"/>
      <c r="M1" s="166"/>
      <c r="N1" s="166"/>
      <c r="O1" s="166"/>
    </row>
    <row r="2" spans="1:15" ht="38.25">
      <c r="A2" s="1624" t="s">
        <v>1</v>
      </c>
      <c r="B2" s="169" t="s">
        <v>72</v>
      </c>
      <c r="C2" s="5" t="s">
        <v>1380</v>
      </c>
      <c r="D2" s="6" t="s">
        <v>5</v>
      </c>
      <c r="E2" s="2178" t="s">
        <v>6</v>
      </c>
      <c r="F2" s="2179"/>
      <c r="G2" s="2180"/>
      <c r="H2" s="4" t="s">
        <v>181</v>
      </c>
      <c r="I2" s="5" t="s">
        <v>182</v>
      </c>
      <c r="J2" s="5" t="s">
        <v>183</v>
      </c>
      <c r="K2" s="5" t="s">
        <v>184</v>
      </c>
      <c r="L2" s="5" t="s">
        <v>185</v>
      </c>
      <c r="M2" s="5" t="s">
        <v>186</v>
      </c>
      <c r="N2" s="6" t="s">
        <v>187</v>
      </c>
      <c r="O2" s="1924" t="s">
        <v>1381</v>
      </c>
    </row>
    <row r="3" spans="1:15" ht="25.5">
      <c r="A3" s="170" t="s">
        <v>73</v>
      </c>
      <c r="B3" s="1925" t="s">
        <v>1156</v>
      </c>
      <c r="C3" s="9" t="s">
        <v>418</v>
      </c>
      <c r="D3" s="10" t="s">
        <v>9</v>
      </c>
      <c r="E3" s="8" t="s">
        <v>13</v>
      </c>
      <c r="F3" s="9" t="s">
        <v>14</v>
      </c>
      <c r="G3" s="10" t="s">
        <v>15</v>
      </c>
      <c r="H3" s="8" t="s">
        <v>1382</v>
      </c>
      <c r="I3" s="9" t="s">
        <v>1382</v>
      </c>
      <c r="J3" s="9" t="s">
        <v>1382</v>
      </c>
      <c r="K3" s="9" t="s">
        <v>1382</v>
      </c>
      <c r="L3" s="9" t="s">
        <v>1382</v>
      </c>
      <c r="M3" s="9" t="s">
        <v>1382</v>
      </c>
      <c r="N3" s="10" t="s">
        <v>1382</v>
      </c>
      <c r="O3" s="1926" t="s">
        <v>1382</v>
      </c>
    </row>
    <row r="4" spans="1:15">
      <c r="A4" s="456" t="s">
        <v>1383</v>
      </c>
      <c r="B4" s="173"/>
      <c r="C4" s="485"/>
      <c r="D4" s="486"/>
      <c r="E4" s="487"/>
      <c r="F4" s="485"/>
      <c r="G4" s="488"/>
      <c r="H4" s="486"/>
      <c r="I4" s="485"/>
      <c r="J4" s="485"/>
      <c r="K4" s="485"/>
      <c r="L4" s="485"/>
      <c r="M4" s="485"/>
      <c r="N4" s="488"/>
      <c r="O4" s="823"/>
    </row>
    <row r="5" spans="1:15">
      <c r="A5" s="172" t="s">
        <v>1384</v>
      </c>
      <c r="B5" s="173">
        <v>2</v>
      </c>
      <c r="C5" s="489"/>
      <c r="D5" s="490"/>
      <c r="E5" s="491"/>
      <c r="F5" s="489"/>
      <c r="G5" s="492"/>
      <c r="H5" s="490"/>
      <c r="I5" s="489"/>
      <c r="J5" s="489"/>
      <c r="K5" s="489"/>
      <c r="L5" s="489"/>
      <c r="M5" s="489"/>
      <c r="N5" s="492"/>
      <c r="O5" s="1927"/>
    </row>
    <row r="6" spans="1:15">
      <c r="A6" s="1716" t="s">
        <v>1385</v>
      </c>
      <c r="B6" s="173"/>
      <c r="C6" s="1928">
        <v>0</v>
      </c>
      <c r="D6" s="1929">
        <v>0</v>
      </c>
      <c r="E6" s="1930">
        <v>0</v>
      </c>
      <c r="F6" s="1928">
        <v>0</v>
      </c>
      <c r="G6" s="1931">
        <v>0</v>
      </c>
      <c r="H6" s="1929">
        <v>0</v>
      </c>
      <c r="I6" s="1928">
        <v>0</v>
      </c>
      <c r="J6" s="1928">
        <v>0</v>
      </c>
      <c r="K6" s="1928">
        <v>0</v>
      </c>
      <c r="L6" s="1928">
        <v>0</v>
      </c>
      <c r="M6" s="1928">
        <v>0</v>
      </c>
      <c r="N6" s="1931">
        <v>0</v>
      </c>
      <c r="O6" s="1282">
        <v>0</v>
      </c>
    </row>
    <row r="7" spans="1:15">
      <c r="A7" s="1716" t="s">
        <v>1386</v>
      </c>
      <c r="B7" s="173"/>
      <c r="C7" s="524">
        <v>0</v>
      </c>
      <c r="D7" s="527">
        <v>0</v>
      </c>
      <c r="E7" s="526">
        <v>0</v>
      </c>
      <c r="F7" s="524">
        <v>0</v>
      </c>
      <c r="G7" s="525">
        <v>0</v>
      </c>
      <c r="H7" s="527">
        <v>0</v>
      </c>
      <c r="I7" s="524">
        <v>0</v>
      </c>
      <c r="J7" s="524">
        <v>0</v>
      </c>
      <c r="K7" s="524">
        <v>0</v>
      </c>
      <c r="L7" s="524">
        <v>0</v>
      </c>
      <c r="M7" s="524">
        <v>0</v>
      </c>
      <c r="N7" s="525">
        <v>0</v>
      </c>
      <c r="O7" s="1282">
        <v>0</v>
      </c>
    </row>
    <row r="8" spans="1:15">
      <c r="A8" s="1716" t="s">
        <v>1387</v>
      </c>
      <c r="B8" s="173"/>
      <c r="C8" s="195">
        <v>0</v>
      </c>
      <c r="D8" s="389">
        <v>0</v>
      </c>
      <c r="E8" s="388">
        <v>0</v>
      </c>
      <c r="F8" s="195">
        <v>0</v>
      </c>
      <c r="G8" s="387">
        <v>0</v>
      </c>
      <c r="H8" s="389">
        <v>0</v>
      </c>
      <c r="I8" s="195">
        <v>0</v>
      </c>
      <c r="J8" s="195">
        <v>0</v>
      </c>
      <c r="K8" s="195">
        <v>0</v>
      </c>
      <c r="L8" s="195">
        <v>0</v>
      </c>
      <c r="M8" s="195">
        <v>0</v>
      </c>
      <c r="N8" s="387">
        <v>0</v>
      </c>
      <c r="O8" s="1282">
        <v>0</v>
      </c>
    </row>
    <row r="9" spans="1:15">
      <c r="A9" s="456" t="s">
        <v>1388</v>
      </c>
      <c r="B9" s="173"/>
      <c r="C9" s="403">
        <v>0</v>
      </c>
      <c r="D9" s="406">
        <v>0</v>
      </c>
      <c r="E9" s="405">
        <v>0</v>
      </c>
      <c r="F9" s="403">
        <v>0</v>
      </c>
      <c r="G9" s="404">
        <v>0</v>
      </c>
      <c r="H9" s="406">
        <v>0</v>
      </c>
      <c r="I9" s="403">
        <v>0</v>
      </c>
      <c r="J9" s="403">
        <v>0</v>
      </c>
      <c r="K9" s="403">
        <v>0</v>
      </c>
      <c r="L9" s="403">
        <v>0</v>
      </c>
      <c r="M9" s="403">
        <v>0</v>
      </c>
      <c r="N9" s="404">
        <v>0</v>
      </c>
      <c r="O9" s="1932">
        <v>0</v>
      </c>
    </row>
    <row r="10" spans="1:15" ht="5.25" customHeight="1">
      <c r="A10" s="453"/>
      <c r="B10" s="173"/>
      <c r="C10" s="110"/>
      <c r="D10" s="113"/>
      <c r="E10" s="112"/>
      <c r="F10" s="110"/>
      <c r="G10" s="111"/>
      <c r="H10" s="113"/>
      <c r="I10" s="110"/>
      <c r="J10" s="110"/>
      <c r="K10" s="110"/>
      <c r="L10" s="110"/>
      <c r="M10" s="110"/>
      <c r="N10" s="111"/>
      <c r="O10" s="1282"/>
    </row>
    <row r="11" spans="1:15">
      <c r="A11" s="172" t="s">
        <v>1389</v>
      </c>
      <c r="B11" s="173">
        <v>2</v>
      </c>
      <c r="C11" s="110"/>
      <c r="D11" s="113"/>
      <c r="E11" s="112"/>
      <c r="F11" s="110"/>
      <c r="G11" s="111"/>
      <c r="H11" s="113"/>
      <c r="I11" s="110"/>
      <c r="J11" s="110"/>
      <c r="K11" s="110"/>
      <c r="L11" s="110"/>
      <c r="M11" s="110"/>
      <c r="N11" s="111"/>
      <c r="O11" s="1282"/>
    </row>
    <row r="12" spans="1:15">
      <c r="A12" s="1716" t="s">
        <v>1385</v>
      </c>
      <c r="B12" s="173"/>
      <c r="C12" s="195">
        <v>0</v>
      </c>
      <c r="D12" s="389">
        <v>0</v>
      </c>
      <c r="E12" s="388">
        <v>0</v>
      </c>
      <c r="F12" s="195">
        <v>0</v>
      </c>
      <c r="G12" s="387">
        <v>0</v>
      </c>
      <c r="H12" s="389">
        <v>0</v>
      </c>
      <c r="I12" s="195">
        <v>0</v>
      </c>
      <c r="J12" s="195">
        <v>0</v>
      </c>
      <c r="K12" s="195">
        <v>0</v>
      </c>
      <c r="L12" s="195">
        <v>0</v>
      </c>
      <c r="M12" s="195">
        <v>0</v>
      </c>
      <c r="N12" s="387">
        <v>0</v>
      </c>
      <c r="O12" s="1282">
        <v>0</v>
      </c>
    </row>
    <row r="13" spans="1:15">
      <c r="A13" s="1716" t="s">
        <v>1386</v>
      </c>
      <c r="B13" s="173"/>
      <c r="C13" s="195">
        <v>0</v>
      </c>
      <c r="D13" s="389">
        <v>0</v>
      </c>
      <c r="E13" s="388">
        <v>0</v>
      </c>
      <c r="F13" s="195">
        <v>0</v>
      </c>
      <c r="G13" s="387">
        <v>0</v>
      </c>
      <c r="H13" s="389">
        <v>0</v>
      </c>
      <c r="I13" s="195">
        <v>0</v>
      </c>
      <c r="J13" s="195">
        <v>0</v>
      </c>
      <c r="K13" s="195">
        <v>0</v>
      </c>
      <c r="L13" s="195">
        <v>0</v>
      </c>
      <c r="M13" s="195">
        <v>0</v>
      </c>
      <c r="N13" s="387">
        <v>0</v>
      </c>
      <c r="O13" s="1282">
        <v>0</v>
      </c>
    </row>
    <row r="14" spans="1:15">
      <c r="A14" s="1716" t="s">
        <v>1387</v>
      </c>
      <c r="B14" s="173"/>
      <c r="C14" s="195">
        <v>0</v>
      </c>
      <c r="D14" s="389">
        <v>0</v>
      </c>
      <c r="E14" s="388">
        <v>0</v>
      </c>
      <c r="F14" s="195">
        <v>0</v>
      </c>
      <c r="G14" s="387">
        <v>0</v>
      </c>
      <c r="H14" s="389">
        <v>0</v>
      </c>
      <c r="I14" s="195">
        <v>0</v>
      </c>
      <c r="J14" s="195">
        <v>0</v>
      </c>
      <c r="K14" s="195">
        <v>0</v>
      </c>
      <c r="L14" s="195">
        <v>0</v>
      </c>
      <c r="M14" s="195">
        <v>0</v>
      </c>
      <c r="N14" s="387">
        <v>0</v>
      </c>
      <c r="O14" s="1282">
        <v>0</v>
      </c>
    </row>
    <row r="15" spans="1:15">
      <c r="A15" s="456" t="s">
        <v>1390</v>
      </c>
      <c r="B15" s="173"/>
      <c r="C15" s="795">
        <v>0</v>
      </c>
      <c r="D15" s="798">
        <v>0</v>
      </c>
      <c r="E15" s="797">
        <v>0</v>
      </c>
      <c r="F15" s="795">
        <v>0</v>
      </c>
      <c r="G15" s="796">
        <v>0</v>
      </c>
      <c r="H15" s="798">
        <v>0</v>
      </c>
      <c r="I15" s="795">
        <v>0</v>
      </c>
      <c r="J15" s="795">
        <v>0</v>
      </c>
      <c r="K15" s="795">
        <v>0</v>
      </c>
      <c r="L15" s="795">
        <v>0</v>
      </c>
      <c r="M15" s="795">
        <v>0</v>
      </c>
      <c r="N15" s="796">
        <v>0</v>
      </c>
      <c r="O15" s="1932">
        <v>0</v>
      </c>
    </row>
    <row r="16" spans="1:15" ht="6.75" customHeight="1">
      <c r="A16" s="453"/>
      <c r="B16" s="173"/>
      <c r="C16" s="110"/>
      <c r="D16" s="113"/>
      <c r="E16" s="112"/>
      <c r="F16" s="110"/>
      <c r="G16" s="111"/>
      <c r="H16" s="113"/>
      <c r="I16" s="110"/>
      <c r="J16" s="110"/>
      <c r="K16" s="110"/>
      <c r="L16" s="110"/>
      <c r="M16" s="110"/>
      <c r="N16" s="111"/>
      <c r="O16" s="1282"/>
    </row>
    <row r="17" spans="1:15">
      <c r="A17" s="172" t="s">
        <v>1391</v>
      </c>
      <c r="B17" s="173">
        <v>2</v>
      </c>
      <c r="C17" s="121"/>
      <c r="D17" s="124"/>
      <c r="E17" s="123"/>
      <c r="F17" s="121"/>
      <c r="G17" s="122"/>
      <c r="H17" s="124"/>
      <c r="I17" s="121"/>
      <c r="J17" s="121"/>
      <c r="K17" s="121"/>
      <c r="L17" s="121"/>
      <c r="M17" s="121"/>
      <c r="N17" s="122"/>
      <c r="O17" s="1282"/>
    </row>
    <row r="18" spans="1:15">
      <c r="A18" s="1716" t="s">
        <v>1385</v>
      </c>
      <c r="B18" s="173"/>
      <c r="C18" s="195">
        <v>0</v>
      </c>
      <c r="D18" s="389">
        <v>0</v>
      </c>
      <c r="E18" s="388">
        <v>0</v>
      </c>
      <c r="F18" s="195">
        <v>0</v>
      </c>
      <c r="G18" s="387">
        <v>0</v>
      </c>
      <c r="H18" s="389">
        <v>0</v>
      </c>
      <c r="I18" s="195">
        <v>0</v>
      </c>
      <c r="J18" s="195">
        <v>0</v>
      </c>
      <c r="K18" s="195">
        <v>0</v>
      </c>
      <c r="L18" s="195">
        <v>0</v>
      </c>
      <c r="M18" s="195">
        <v>0</v>
      </c>
      <c r="N18" s="387">
        <v>0</v>
      </c>
      <c r="O18" s="1282">
        <v>0</v>
      </c>
    </row>
    <row r="19" spans="1:15">
      <c r="A19" s="1716" t="s">
        <v>1386</v>
      </c>
      <c r="B19" s="173"/>
      <c r="C19" s="195">
        <v>0</v>
      </c>
      <c r="D19" s="389">
        <v>0</v>
      </c>
      <c r="E19" s="388">
        <v>0</v>
      </c>
      <c r="F19" s="195">
        <v>0</v>
      </c>
      <c r="G19" s="387">
        <v>0</v>
      </c>
      <c r="H19" s="389">
        <v>0</v>
      </c>
      <c r="I19" s="195">
        <v>0</v>
      </c>
      <c r="J19" s="195">
        <v>0</v>
      </c>
      <c r="K19" s="195">
        <v>0</v>
      </c>
      <c r="L19" s="195">
        <v>0</v>
      </c>
      <c r="M19" s="195">
        <v>0</v>
      </c>
      <c r="N19" s="387">
        <v>0</v>
      </c>
      <c r="O19" s="1282">
        <v>0</v>
      </c>
    </row>
    <row r="20" spans="1:15">
      <c r="A20" s="1716" t="s">
        <v>1387</v>
      </c>
      <c r="B20" s="173"/>
      <c r="C20" s="195">
        <v>0</v>
      </c>
      <c r="D20" s="389">
        <v>0</v>
      </c>
      <c r="E20" s="388">
        <v>0</v>
      </c>
      <c r="F20" s="195">
        <v>0</v>
      </c>
      <c r="G20" s="387">
        <v>0</v>
      </c>
      <c r="H20" s="389">
        <v>0</v>
      </c>
      <c r="I20" s="195">
        <v>0</v>
      </c>
      <c r="J20" s="195">
        <v>0</v>
      </c>
      <c r="K20" s="195">
        <v>0</v>
      </c>
      <c r="L20" s="195">
        <v>0</v>
      </c>
      <c r="M20" s="195">
        <v>0</v>
      </c>
      <c r="N20" s="387">
        <v>0</v>
      </c>
      <c r="O20" s="1282">
        <v>0</v>
      </c>
    </row>
    <row r="21" spans="1:15">
      <c r="A21" s="456" t="s">
        <v>1392</v>
      </c>
      <c r="B21" s="173"/>
      <c r="C21" s="795">
        <v>0</v>
      </c>
      <c r="D21" s="798">
        <v>0</v>
      </c>
      <c r="E21" s="797">
        <v>0</v>
      </c>
      <c r="F21" s="795">
        <v>0</v>
      </c>
      <c r="G21" s="796">
        <v>0</v>
      </c>
      <c r="H21" s="798">
        <v>0</v>
      </c>
      <c r="I21" s="795">
        <v>0</v>
      </c>
      <c r="J21" s="795">
        <v>0</v>
      </c>
      <c r="K21" s="795">
        <v>0</v>
      </c>
      <c r="L21" s="795">
        <v>0</v>
      </c>
      <c r="M21" s="795">
        <v>0</v>
      </c>
      <c r="N21" s="796">
        <v>0</v>
      </c>
      <c r="O21" s="1932">
        <v>0</v>
      </c>
    </row>
    <row r="22" spans="1:15" ht="2.25" customHeight="1">
      <c r="A22" s="453"/>
      <c r="B22" s="173"/>
      <c r="C22" s="110"/>
      <c r="D22" s="113"/>
      <c r="E22" s="112"/>
      <c r="F22" s="110"/>
      <c r="G22" s="111"/>
      <c r="H22" s="113"/>
      <c r="I22" s="110"/>
      <c r="J22" s="110"/>
      <c r="K22" s="110"/>
      <c r="L22" s="110"/>
      <c r="M22" s="110"/>
      <c r="N22" s="111"/>
      <c r="O22" s="1282"/>
    </row>
    <row r="23" spans="1:15">
      <c r="A23" s="1580" t="s">
        <v>1393</v>
      </c>
      <c r="B23" s="671"/>
      <c r="C23" s="416">
        <v>0</v>
      </c>
      <c r="D23" s="417">
        <v>0</v>
      </c>
      <c r="E23" s="415">
        <v>0</v>
      </c>
      <c r="F23" s="416">
        <v>0</v>
      </c>
      <c r="G23" s="414">
        <v>0</v>
      </c>
      <c r="H23" s="417">
        <v>0</v>
      </c>
      <c r="I23" s="416">
        <v>0</v>
      </c>
      <c r="J23" s="416">
        <v>0</v>
      </c>
      <c r="K23" s="416">
        <v>0</v>
      </c>
      <c r="L23" s="416">
        <v>0</v>
      </c>
      <c r="M23" s="416">
        <v>0</v>
      </c>
      <c r="N23" s="414">
        <v>0</v>
      </c>
      <c r="O23" s="1933">
        <v>0</v>
      </c>
    </row>
    <row r="24" spans="1:15" ht="3.75" customHeight="1">
      <c r="A24" s="172"/>
      <c r="B24" s="173"/>
      <c r="C24" s="489"/>
      <c r="D24" s="490"/>
      <c r="E24" s="491"/>
      <c r="F24" s="489"/>
      <c r="G24" s="492"/>
      <c r="H24" s="490"/>
      <c r="I24" s="489"/>
      <c r="J24" s="489"/>
      <c r="K24" s="489"/>
      <c r="L24" s="489"/>
      <c r="M24" s="489"/>
      <c r="N24" s="492"/>
      <c r="O24" s="1927"/>
    </row>
    <row r="25" spans="1:15">
      <c r="A25" s="456" t="s">
        <v>1394</v>
      </c>
      <c r="B25" s="173"/>
      <c r="C25" s="489"/>
      <c r="D25" s="490"/>
      <c r="E25" s="491"/>
      <c r="F25" s="489"/>
      <c r="G25" s="492"/>
      <c r="H25" s="490"/>
      <c r="I25" s="489"/>
      <c r="J25" s="489"/>
      <c r="K25" s="489"/>
      <c r="L25" s="489"/>
      <c r="M25" s="489"/>
      <c r="N25" s="492"/>
      <c r="O25" s="1927"/>
    </row>
    <row r="26" spans="1:15">
      <c r="A26" s="172" t="s">
        <v>1384</v>
      </c>
      <c r="B26" s="173">
        <v>2</v>
      </c>
      <c r="C26" s="489"/>
      <c r="D26" s="490"/>
      <c r="E26" s="491"/>
      <c r="F26" s="489"/>
      <c r="G26" s="492"/>
      <c r="H26" s="490"/>
      <c r="I26" s="489"/>
      <c r="J26" s="489"/>
      <c r="K26" s="489"/>
      <c r="L26" s="489"/>
      <c r="M26" s="489"/>
      <c r="N26" s="492"/>
      <c r="O26" s="1927"/>
    </row>
    <row r="27" spans="1:15">
      <c r="A27" s="1716" t="s">
        <v>1385</v>
      </c>
      <c r="B27" s="173"/>
      <c r="C27" s="1928">
        <v>0</v>
      </c>
      <c r="D27" s="1929">
        <v>0</v>
      </c>
      <c r="E27" s="1930">
        <v>0</v>
      </c>
      <c r="F27" s="1928">
        <v>0</v>
      </c>
      <c r="G27" s="1931">
        <v>0</v>
      </c>
      <c r="H27" s="1929">
        <v>0</v>
      </c>
      <c r="I27" s="1928">
        <v>0</v>
      </c>
      <c r="J27" s="1928">
        <v>0</v>
      </c>
      <c r="K27" s="1928">
        <v>0</v>
      </c>
      <c r="L27" s="1928">
        <v>0</v>
      </c>
      <c r="M27" s="1928">
        <v>0</v>
      </c>
      <c r="N27" s="1931">
        <v>0</v>
      </c>
      <c r="O27" s="1282">
        <v>0</v>
      </c>
    </row>
    <row r="28" spans="1:15">
      <c r="A28" s="1716" t="s">
        <v>1386</v>
      </c>
      <c r="B28" s="173"/>
      <c r="C28" s="524">
        <v>0</v>
      </c>
      <c r="D28" s="527">
        <v>0</v>
      </c>
      <c r="E28" s="526">
        <v>0</v>
      </c>
      <c r="F28" s="524">
        <v>0</v>
      </c>
      <c r="G28" s="525">
        <v>0</v>
      </c>
      <c r="H28" s="527">
        <v>0</v>
      </c>
      <c r="I28" s="524">
        <v>0</v>
      </c>
      <c r="J28" s="524">
        <v>0</v>
      </c>
      <c r="K28" s="524">
        <v>0</v>
      </c>
      <c r="L28" s="524">
        <v>0</v>
      </c>
      <c r="M28" s="524">
        <v>0</v>
      </c>
      <c r="N28" s="525">
        <v>0</v>
      </c>
      <c r="O28" s="1282">
        <v>0</v>
      </c>
    </row>
    <row r="29" spans="1:15">
      <c r="A29" s="1716" t="s">
        <v>1387</v>
      </c>
      <c r="B29" s="173"/>
      <c r="C29" s="195">
        <v>0</v>
      </c>
      <c r="D29" s="389">
        <v>0</v>
      </c>
      <c r="E29" s="388">
        <v>0</v>
      </c>
      <c r="F29" s="195">
        <v>0</v>
      </c>
      <c r="G29" s="387">
        <v>0</v>
      </c>
      <c r="H29" s="389">
        <v>0</v>
      </c>
      <c r="I29" s="195">
        <v>0</v>
      </c>
      <c r="J29" s="195">
        <v>0</v>
      </c>
      <c r="K29" s="195">
        <v>0</v>
      </c>
      <c r="L29" s="195">
        <v>0</v>
      </c>
      <c r="M29" s="195">
        <v>0</v>
      </c>
      <c r="N29" s="387">
        <v>0</v>
      </c>
      <c r="O29" s="1282">
        <v>0</v>
      </c>
    </row>
    <row r="30" spans="1:15">
      <c r="A30" s="456" t="s">
        <v>1388</v>
      </c>
      <c r="B30" s="173"/>
      <c r="C30" s="403">
        <v>0</v>
      </c>
      <c r="D30" s="406">
        <v>0</v>
      </c>
      <c r="E30" s="405">
        <v>0</v>
      </c>
      <c r="F30" s="403">
        <v>0</v>
      </c>
      <c r="G30" s="404">
        <v>0</v>
      </c>
      <c r="H30" s="406">
        <v>0</v>
      </c>
      <c r="I30" s="403">
        <v>0</v>
      </c>
      <c r="J30" s="403">
        <v>0</v>
      </c>
      <c r="K30" s="403">
        <v>0</v>
      </c>
      <c r="L30" s="403">
        <v>0</v>
      </c>
      <c r="M30" s="403">
        <v>0</v>
      </c>
      <c r="N30" s="404">
        <v>0</v>
      </c>
      <c r="O30" s="1932">
        <v>0</v>
      </c>
    </row>
    <row r="31" spans="1:15" ht="4.5" customHeight="1">
      <c r="A31" s="453"/>
      <c r="B31" s="173"/>
      <c r="C31" s="110"/>
      <c r="D31" s="113"/>
      <c r="E31" s="112"/>
      <c r="F31" s="110"/>
      <c r="G31" s="111"/>
      <c r="H31" s="113"/>
      <c r="I31" s="110"/>
      <c r="J31" s="110"/>
      <c r="K31" s="110"/>
      <c r="L31" s="110"/>
      <c r="M31" s="110"/>
      <c r="N31" s="111"/>
      <c r="O31" s="1282"/>
    </row>
    <row r="32" spans="1:15">
      <c r="A32" s="172" t="s">
        <v>1389</v>
      </c>
      <c r="B32" s="173">
        <v>2</v>
      </c>
      <c r="C32" s="110"/>
      <c r="D32" s="113"/>
      <c r="E32" s="112"/>
      <c r="F32" s="110"/>
      <c r="G32" s="111"/>
      <c r="H32" s="113"/>
      <c r="I32" s="110"/>
      <c r="J32" s="110"/>
      <c r="K32" s="110"/>
      <c r="L32" s="110"/>
      <c r="M32" s="110"/>
      <c r="N32" s="111"/>
      <c r="O32" s="1282"/>
    </row>
    <row r="33" spans="1:15">
      <c r="A33" s="1716" t="s">
        <v>1385</v>
      </c>
      <c r="B33" s="173"/>
      <c r="C33" s="195">
        <v>0</v>
      </c>
      <c r="D33" s="389">
        <v>0</v>
      </c>
      <c r="E33" s="388">
        <v>0</v>
      </c>
      <c r="F33" s="195">
        <v>0</v>
      </c>
      <c r="G33" s="387">
        <v>0</v>
      </c>
      <c r="H33" s="389">
        <v>0</v>
      </c>
      <c r="I33" s="195">
        <v>0</v>
      </c>
      <c r="J33" s="195">
        <v>0</v>
      </c>
      <c r="K33" s="195">
        <v>0</v>
      </c>
      <c r="L33" s="195">
        <v>0</v>
      </c>
      <c r="M33" s="195">
        <v>0</v>
      </c>
      <c r="N33" s="387">
        <v>0</v>
      </c>
      <c r="O33" s="1282">
        <v>0</v>
      </c>
    </row>
    <row r="34" spans="1:15">
      <c r="A34" s="1716" t="s">
        <v>1386</v>
      </c>
      <c r="B34" s="173"/>
      <c r="C34" s="195">
        <v>0</v>
      </c>
      <c r="D34" s="389">
        <v>0</v>
      </c>
      <c r="E34" s="388">
        <v>0</v>
      </c>
      <c r="F34" s="195">
        <v>0</v>
      </c>
      <c r="G34" s="387">
        <v>0</v>
      </c>
      <c r="H34" s="389">
        <v>0</v>
      </c>
      <c r="I34" s="195">
        <v>0</v>
      </c>
      <c r="J34" s="195">
        <v>0</v>
      </c>
      <c r="K34" s="195">
        <v>0</v>
      </c>
      <c r="L34" s="195">
        <v>0</v>
      </c>
      <c r="M34" s="195">
        <v>0</v>
      </c>
      <c r="N34" s="387">
        <v>0</v>
      </c>
      <c r="O34" s="1282">
        <v>0</v>
      </c>
    </row>
    <row r="35" spans="1:15">
      <c r="A35" s="1716" t="s">
        <v>1387</v>
      </c>
      <c r="B35" s="173"/>
      <c r="C35" s="195">
        <v>0</v>
      </c>
      <c r="D35" s="389">
        <v>0</v>
      </c>
      <c r="E35" s="388">
        <v>0</v>
      </c>
      <c r="F35" s="195">
        <v>0</v>
      </c>
      <c r="G35" s="387">
        <v>0</v>
      </c>
      <c r="H35" s="389">
        <v>0</v>
      </c>
      <c r="I35" s="195">
        <v>0</v>
      </c>
      <c r="J35" s="195">
        <v>0</v>
      </c>
      <c r="K35" s="195">
        <v>0</v>
      </c>
      <c r="L35" s="195">
        <v>0</v>
      </c>
      <c r="M35" s="195">
        <v>0</v>
      </c>
      <c r="N35" s="387">
        <v>0</v>
      </c>
      <c r="O35" s="1282">
        <v>0</v>
      </c>
    </row>
    <row r="36" spans="1:15">
      <c r="A36" s="456" t="s">
        <v>1390</v>
      </c>
      <c r="B36" s="173"/>
      <c r="C36" s="795">
        <v>0</v>
      </c>
      <c r="D36" s="798">
        <v>0</v>
      </c>
      <c r="E36" s="797">
        <v>0</v>
      </c>
      <c r="F36" s="795">
        <v>0</v>
      </c>
      <c r="G36" s="796">
        <v>0</v>
      </c>
      <c r="H36" s="798">
        <v>0</v>
      </c>
      <c r="I36" s="795">
        <v>0</v>
      </c>
      <c r="J36" s="795">
        <v>0</v>
      </c>
      <c r="K36" s="795">
        <v>0</v>
      </c>
      <c r="L36" s="795">
        <v>0</v>
      </c>
      <c r="M36" s="795">
        <v>0</v>
      </c>
      <c r="N36" s="796">
        <v>0</v>
      </c>
      <c r="O36" s="1932">
        <v>0</v>
      </c>
    </row>
    <row r="37" spans="1:15" ht="4.5" customHeight="1">
      <c r="A37" s="453"/>
      <c r="B37" s="173"/>
      <c r="C37" s="110"/>
      <c r="D37" s="113"/>
      <c r="E37" s="112"/>
      <c r="F37" s="110"/>
      <c r="G37" s="111"/>
      <c r="H37" s="113"/>
      <c r="I37" s="110"/>
      <c r="J37" s="110"/>
      <c r="K37" s="110"/>
      <c r="L37" s="110"/>
      <c r="M37" s="110"/>
      <c r="N37" s="111"/>
      <c r="O37" s="1934"/>
    </row>
    <row r="38" spans="1:15">
      <c r="A38" s="172" t="s">
        <v>1391</v>
      </c>
      <c r="B38" s="173">
        <v>2</v>
      </c>
      <c r="C38" s="121"/>
      <c r="D38" s="124"/>
      <c r="E38" s="123"/>
      <c r="F38" s="121"/>
      <c r="G38" s="122"/>
      <c r="H38" s="124"/>
      <c r="I38" s="121"/>
      <c r="J38" s="121"/>
      <c r="K38" s="121"/>
      <c r="L38" s="121"/>
      <c r="M38" s="121"/>
      <c r="N38" s="122"/>
      <c r="O38" s="1282"/>
    </row>
    <row r="39" spans="1:15">
      <c r="A39" s="1716" t="s">
        <v>1385</v>
      </c>
      <c r="B39" s="173"/>
      <c r="C39" s="195">
        <v>0</v>
      </c>
      <c r="D39" s="389">
        <v>0</v>
      </c>
      <c r="E39" s="388">
        <v>0</v>
      </c>
      <c r="F39" s="195">
        <v>0</v>
      </c>
      <c r="G39" s="387">
        <v>0</v>
      </c>
      <c r="H39" s="389">
        <v>0</v>
      </c>
      <c r="I39" s="195">
        <v>0</v>
      </c>
      <c r="J39" s="195">
        <v>0</v>
      </c>
      <c r="K39" s="195">
        <v>0</v>
      </c>
      <c r="L39" s="195">
        <v>0</v>
      </c>
      <c r="M39" s="195">
        <v>0</v>
      </c>
      <c r="N39" s="387">
        <v>0</v>
      </c>
      <c r="O39" s="1282">
        <v>0</v>
      </c>
    </row>
    <row r="40" spans="1:15">
      <c r="A40" s="1716" t="s">
        <v>1386</v>
      </c>
      <c r="B40" s="173"/>
      <c r="C40" s="195">
        <v>0</v>
      </c>
      <c r="D40" s="389">
        <v>0</v>
      </c>
      <c r="E40" s="388">
        <v>0</v>
      </c>
      <c r="F40" s="195">
        <v>0</v>
      </c>
      <c r="G40" s="387">
        <v>0</v>
      </c>
      <c r="H40" s="389">
        <v>0</v>
      </c>
      <c r="I40" s="195">
        <v>0</v>
      </c>
      <c r="J40" s="195">
        <v>0</v>
      </c>
      <c r="K40" s="195">
        <v>0</v>
      </c>
      <c r="L40" s="195">
        <v>0</v>
      </c>
      <c r="M40" s="195">
        <v>0</v>
      </c>
      <c r="N40" s="387">
        <v>0</v>
      </c>
      <c r="O40" s="1282">
        <v>0</v>
      </c>
    </row>
    <row r="41" spans="1:15">
      <c r="A41" s="1716" t="s">
        <v>1387</v>
      </c>
      <c r="B41" s="173"/>
      <c r="C41" s="195">
        <v>0</v>
      </c>
      <c r="D41" s="389">
        <v>0</v>
      </c>
      <c r="E41" s="388">
        <v>0</v>
      </c>
      <c r="F41" s="195">
        <v>0</v>
      </c>
      <c r="G41" s="387">
        <v>0</v>
      </c>
      <c r="H41" s="389">
        <v>0</v>
      </c>
      <c r="I41" s="195">
        <v>0</v>
      </c>
      <c r="J41" s="195">
        <v>0</v>
      </c>
      <c r="K41" s="195">
        <v>0</v>
      </c>
      <c r="L41" s="195">
        <v>0</v>
      </c>
      <c r="M41" s="195">
        <v>0</v>
      </c>
      <c r="N41" s="387">
        <v>0</v>
      </c>
      <c r="O41" s="1282">
        <v>0</v>
      </c>
    </row>
    <row r="42" spans="1:15">
      <c r="A42" s="456" t="s">
        <v>1392</v>
      </c>
      <c r="B42" s="173"/>
      <c r="C42" s="795">
        <v>0</v>
      </c>
      <c r="D42" s="798">
        <v>0</v>
      </c>
      <c r="E42" s="797">
        <v>0</v>
      </c>
      <c r="F42" s="795">
        <v>0</v>
      </c>
      <c r="G42" s="796">
        <v>0</v>
      </c>
      <c r="H42" s="798">
        <v>0</v>
      </c>
      <c r="I42" s="795">
        <v>0</v>
      </c>
      <c r="J42" s="795">
        <v>0</v>
      </c>
      <c r="K42" s="795">
        <v>0</v>
      </c>
      <c r="L42" s="795">
        <v>0</v>
      </c>
      <c r="M42" s="795">
        <v>0</v>
      </c>
      <c r="N42" s="796">
        <v>0</v>
      </c>
      <c r="O42" s="1932">
        <v>0</v>
      </c>
    </row>
    <row r="43" spans="1:15" ht="4.5" customHeight="1">
      <c r="A43" s="453"/>
      <c r="B43" s="173"/>
      <c r="C43" s="110"/>
      <c r="D43" s="113"/>
      <c r="E43" s="112"/>
      <c r="F43" s="110"/>
      <c r="G43" s="111"/>
      <c r="H43" s="113"/>
      <c r="I43" s="110"/>
      <c r="J43" s="110"/>
      <c r="K43" s="110"/>
      <c r="L43" s="110"/>
      <c r="M43" s="110"/>
      <c r="N43" s="111"/>
      <c r="O43" s="1282"/>
    </row>
    <row r="44" spans="1:15">
      <c r="A44" s="1580" t="s">
        <v>1395</v>
      </c>
      <c r="B44" s="671"/>
      <c r="C44" s="416">
        <v>0</v>
      </c>
      <c r="D44" s="417">
        <v>0</v>
      </c>
      <c r="E44" s="415">
        <v>0</v>
      </c>
      <c r="F44" s="416">
        <v>0</v>
      </c>
      <c r="G44" s="414">
        <v>0</v>
      </c>
      <c r="H44" s="417">
        <v>0</v>
      </c>
      <c r="I44" s="416">
        <v>0</v>
      </c>
      <c r="J44" s="416">
        <v>0</v>
      </c>
      <c r="K44" s="416">
        <v>0</v>
      </c>
      <c r="L44" s="416">
        <v>0</v>
      </c>
      <c r="M44" s="416">
        <v>0</v>
      </c>
      <c r="N44" s="414">
        <v>0</v>
      </c>
      <c r="O44" s="1933">
        <v>0</v>
      </c>
    </row>
    <row r="45" spans="1:15" s="325" customFormat="1" hidden="1">
      <c r="A45" s="476" t="s">
        <v>98</v>
      </c>
      <c r="B45" s="421"/>
      <c r="C45" s="425"/>
      <c r="D45" s="425"/>
      <c r="E45" s="425"/>
      <c r="F45" s="425"/>
      <c r="G45" s="425"/>
      <c r="H45" s="425"/>
      <c r="I45" s="425"/>
      <c r="J45" s="425"/>
      <c r="K45" s="425"/>
      <c r="L45" s="425"/>
      <c r="M45" s="425"/>
      <c r="N45" s="425"/>
      <c r="O45" s="1587"/>
    </row>
    <row r="46" spans="1:15" s="325" customFormat="1" hidden="1">
      <c r="A46" s="1487" t="s">
        <v>1396</v>
      </c>
      <c r="B46" s="421"/>
      <c r="C46" s="424"/>
      <c r="D46" s="425"/>
      <c r="E46" s="425"/>
      <c r="F46" s="425"/>
      <c r="G46" s="425"/>
    </row>
    <row r="47" spans="1:15" s="325" customFormat="1" hidden="1">
      <c r="A47" s="478" t="s">
        <v>1397</v>
      </c>
      <c r="B47" s="421"/>
      <c r="C47" s="424"/>
      <c r="D47" s="425"/>
      <c r="E47" s="425"/>
      <c r="F47" s="425"/>
      <c r="G47" s="425"/>
    </row>
    <row r="48" spans="1:15" ht="13.5" hidden="1">
      <c r="A48" s="2228" t="s">
        <v>1398</v>
      </c>
      <c r="B48" s="2229"/>
      <c r="C48" s="2229"/>
      <c r="D48" s="2229"/>
      <c r="E48" s="2229"/>
      <c r="F48" s="2229"/>
      <c r="G48" s="2229"/>
      <c r="H48" s="2229"/>
      <c r="I48" s="2229"/>
      <c r="J48" s="2229"/>
      <c r="K48" s="2229"/>
      <c r="L48" s="2229"/>
      <c r="M48" s="2229"/>
      <c r="N48" s="2229"/>
    </row>
    <row r="49" hidden="1"/>
    <row r="50" hidden="1"/>
    <row r="51" hidden="1"/>
    <row r="52" hidden="1"/>
    <row r="53" hidden="1"/>
    <row r="54" hidden="1"/>
    <row r="55" hidden="1"/>
    <row r="56" hidden="1"/>
  </sheetData>
  <mergeCells count="2">
    <mergeCell ref="E2:G2"/>
    <mergeCell ref="A48:N4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O68"/>
  <sheetViews>
    <sheetView workbookViewId="0">
      <selection activeCell="C8" sqref="C8"/>
    </sheetView>
  </sheetViews>
  <sheetFormatPr defaultRowHeight="12.75"/>
  <cols>
    <col min="1" max="1" width="34.85546875" style="2" bestFit="1" customWidth="1"/>
    <col min="2" max="16384" width="9.140625" style="2"/>
  </cols>
  <sheetData>
    <row r="1" spans="1:12" ht="13.5">
      <c r="A1" s="2174" t="s">
        <v>0</v>
      </c>
      <c r="B1" s="2175"/>
      <c r="C1" s="2175"/>
      <c r="D1" s="1"/>
      <c r="E1" s="1"/>
      <c r="F1" s="1"/>
      <c r="G1" s="1"/>
      <c r="H1" s="1"/>
      <c r="I1" s="1"/>
      <c r="J1" s="1"/>
      <c r="K1" s="1"/>
    </row>
    <row r="2" spans="1:12">
      <c r="A2" s="3" t="s">
        <v>1</v>
      </c>
      <c r="B2" s="4" t="s">
        <v>2</v>
      </c>
      <c r="C2" s="5" t="s">
        <v>3</v>
      </c>
      <c r="D2" s="6" t="s">
        <v>4</v>
      </c>
      <c r="E2" s="2176" t="s">
        <v>5</v>
      </c>
      <c r="F2" s="2177"/>
      <c r="G2" s="2177"/>
      <c r="H2" s="2177"/>
      <c r="I2" s="2178" t="s">
        <v>6</v>
      </c>
      <c r="J2" s="2179"/>
      <c r="K2" s="2180"/>
    </row>
    <row r="3" spans="1:12" ht="25.5">
      <c r="A3" s="7" t="s">
        <v>7</v>
      </c>
      <c r="B3" s="8" t="s">
        <v>8</v>
      </c>
      <c r="C3" s="9" t="s">
        <v>8</v>
      </c>
      <c r="D3" s="10" t="s">
        <v>8</v>
      </c>
      <c r="E3" s="8" t="s">
        <v>9</v>
      </c>
      <c r="F3" s="9" t="s">
        <v>10</v>
      </c>
      <c r="G3" s="10" t="s">
        <v>11</v>
      </c>
      <c r="H3" s="11" t="s">
        <v>12</v>
      </c>
      <c r="I3" s="8" t="s">
        <v>13</v>
      </c>
      <c r="J3" s="9" t="s">
        <v>14</v>
      </c>
      <c r="K3" s="10" t="s">
        <v>15</v>
      </c>
    </row>
    <row r="4" spans="1:12">
      <c r="A4" s="12" t="s">
        <v>16</v>
      </c>
      <c r="B4" s="13"/>
      <c r="C4" s="14"/>
      <c r="D4" s="15"/>
      <c r="E4" s="13"/>
      <c r="F4" s="14"/>
      <c r="G4" s="15"/>
      <c r="H4" s="16"/>
      <c r="I4" s="13"/>
      <c r="J4" s="14"/>
      <c r="K4" s="15"/>
    </row>
    <row r="5" spans="1:12">
      <c r="A5" s="17" t="s">
        <v>17</v>
      </c>
      <c r="B5" s="90">
        <v>2640135.62</v>
      </c>
      <c r="C5" s="19">
        <v>2889951.94</v>
      </c>
      <c r="D5" s="20">
        <v>4144259.06</v>
      </c>
      <c r="E5" s="21">
        <v>3570000</v>
      </c>
      <c r="F5" s="19">
        <v>3570000</v>
      </c>
      <c r="G5" s="22">
        <v>-4238526</v>
      </c>
      <c r="H5" s="23">
        <v>-4238526</v>
      </c>
      <c r="I5" s="21">
        <v>5023332.7199999988</v>
      </c>
      <c r="J5" s="19">
        <v>5340807.3479039986</v>
      </c>
      <c r="K5" s="22">
        <v>5742436.0604663789</v>
      </c>
      <c r="L5" s="24"/>
    </row>
    <row r="6" spans="1:12">
      <c r="A6" s="17" t="s">
        <v>18</v>
      </c>
      <c r="B6" s="19">
        <v>10085010.68</v>
      </c>
      <c r="C6" s="19">
        <v>12272005.390000001</v>
      </c>
      <c r="D6" s="20">
        <v>14073233.66</v>
      </c>
      <c r="E6" s="21">
        <v>15468195</v>
      </c>
      <c r="F6" s="19">
        <v>15333850</v>
      </c>
      <c r="G6" s="22">
        <v>16647060</v>
      </c>
      <c r="H6" s="23">
        <v>16647060</v>
      </c>
      <c r="I6" s="21">
        <v>11594750.833600001</v>
      </c>
      <c r="J6" s="19">
        <v>16919395</v>
      </c>
      <c r="K6" s="22">
        <v>18718315</v>
      </c>
    </row>
    <row r="7" spans="1:12">
      <c r="A7" s="17" t="s">
        <v>19</v>
      </c>
      <c r="B7" s="19">
        <v>227904.82</v>
      </c>
      <c r="C7" s="19">
        <v>864018.77999999991</v>
      </c>
      <c r="D7" s="20">
        <v>416264.64</v>
      </c>
      <c r="E7" s="21">
        <v>290000</v>
      </c>
      <c r="F7" s="19">
        <v>290000</v>
      </c>
      <c r="G7" s="22">
        <v>162728</v>
      </c>
      <c r="H7" s="23">
        <v>162728</v>
      </c>
      <c r="I7" s="21">
        <v>250000</v>
      </c>
      <c r="J7" s="19">
        <v>270000</v>
      </c>
      <c r="K7" s="22">
        <v>280000</v>
      </c>
    </row>
    <row r="8" spans="1:12">
      <c r="A8" s="17" t="s">
        <v>20</v>
      </c>
      <c r="B8" s="19">
        <v>7437817</v>
      </c>
      <c r="C8" s="19">
        <v>35690775.583800003</v>
      </c>
      <c r="D8" s="20">
        <v>26974491.153999999</v>
      </c>
      <c r="E8" s="21">
        <v>16605000</v>
      </c>
      <c r="F8" s="19">
        <v>16625000</v>
      </c>
      <c r="G8" s="22">
        <v>18044873</v>
      </c>
      <c r="H8" s="23">
        <v>18044873</v>
      </c>
      <c r="I8" s="21">
        <v>18061000</v>
      </c>
      <c r="J8" s="19">
        <v>20334000</v>
      </c>
      <c r="K8" s="22">
        <v>37542000</v>
      </c>
    </row>
    <row r="9" spans="1:12">
      <c r="A9" s="17" t="s">
        <v>21</v>
      </c>
      <c r="B9" s="19">
        <v>6770109.4500000011</v>
      </c>
      <c r="C9" s="19">
        <v>18261806.607341278</v>
      </c>
      <c r="D9" s="20">
        <v>7758795.4681129446</v>
      </c>
      <c r="E9" s="21">
        <v>14383420</v>
      </c>
      <c r="F9" s="19">
        <v>15186340</v>
      </c>
      <c r="G9" s="22">
        <v>11229772</v>
      </c>
      <c r="H9" s="23">
        <v>11229772</v>
      </c>
      <c r="I9" s="21">
        <v>19419060</v>
      </c>
      <c r="J9" s="19">
        <v>13561680</v>
      </c>
      <c r="K9" s="22">
        <v>13565720</v>
      </c>
    </row>
    <row r="10" spans="1:12" ht="25.5">
      <c r="A10" s="25" t="s">
        <v>22</v>
      </c>
      <c r="B10" s="26">
        <v>27160977.57</v>
      </c>
      <c r="C10" s="26">
        <v>69978558.301141277</v>
      </c>
      <c r="D10" s="27">
        <v>53367043.982112944</v>
      </c>
      <c r="E10" s="28">
        <v>50316615</v>
      </c>
      <c r="F10" s="26">
        <v>51005190</v>
      </c>
      <c r="G10" s="29">
        <v>41845907</v>
      </c>
      <c r="H10" s="30">
        <v>41845907</v>
      </c>
      <c r="I10" s="28">
        <v>54348143.553599998</v>
      </c>
      <c r="J10" s="26">
        <v>56425882.347903997</v>
      </c>
      <c r="K10" s="29">
        <v>75848471.060466379</v>
      </c>
    </row>
    <row r="11" spans="1:12">
      <c r="A11" s="17" t="s">
        <v>23</v>
      </c>
      <c r="B11" s="19">
        <v>10576660.059999999</v>
      </c>
      <c r="C11" s="19">
        <v>11816013.710000001</v>
      </c>
      <c r="D11" s="20">
        <v>13579497.119999997</v>
      </c>
      <c r="E11" s="21">
        <v>18695710</v>
      </c>
      <c r="F11" s="19">
        <v>19220645</v>
      </c>
      <c r="G11" s="22">
        <v>16767022</v>
      </c>
      <c r="H11" s="23">
        <v>16767022</v>
      </c>
      <c r="I11" s="21">
        <v>23278845.536823008</v>
      </c>
      <c r="J11" s="19">
        <v>20453450</v>
      </c>
      <c r="K11" s="22">
        <v>21658085</v>
      </c>
    </row>
    <row r="12" spans="1:12">
      <c r="A12" s="17" t="s">
        <v>24</v>
      </c>
      <c r="B12" s="19">
        <v>1423440.1600000001</v>
      </c>
      <c r="C12" s="19">
        <v>1591397.97</v>
      </c>
      <c r="D12" s="20">
        <v>1693387.8599999999</v>
      </c>
      <c r="E12" s="21">
        <v>1780000</v>
      </c>
      <c r="F12" s="19">
        <v>1780000</v>
      </c>
      <c r="G12" s="22">
        <v>1783890</v>
      </c>
      <c r="H12" s="23">
        <v>1783890</v>
      </c>
      <c r="I12" s="21">
        <v>1850000</v>
      </c>
      <c r="J12" s="19">
        <v>1890000</v>
      </c>
      <c r="K12" s="22">
        <v>2000000</v>
      </c>
    </row>
    <row r="13" spans="1:12">
      <c r="A13" s="17" t="s">
        <v>25</v>
      </c>
      <c r="B13" s="19">
        <v>0</v>
      </c>
      <c r="C13" s="19">
        <v>4025720.9765738035</v>
      </c>
      <c r="D13" s="20">
        <v>4524935.8346276861</v>
      </c>
      <c r="E13" s="21">
        <v>204800</v>
      </c>
      <c r="F13" s="19">
        <v>221400</v>
      </c>
      <c r="G13" s="22">
        <v>24798</v>
      </c>
      <c r="H13" s="23">
        <v>24798</v>
      </c>
      <c r="I13" s="21">
        <v>5357533.0649144258</v>
      </c>
      <c r="J13" s="19">
        <v>222400</v>
      </c>
      <c r="K13" s="22">
        <v>208400</v>
      </c>
    </row>
    <row r="14" spans="1:12">
      <c r="A14" s="17" t="s">
        <v>26</v>
      </c>
      <c r="B14" s="19">
        <v>764314.14999999991</v>
      </c>
      <c r="C14" s="19">
        <v>601015.97</v>
      </c>
      <c r="D14" s="20">
        <v>565750.5199999999</v>
      </c>
      <c r="E14" s="21">
        <v>8783000</v>
      </c>
      <c r="F14" s="19">
        <v>250000</v>
      </c>
      <c r="G14" s="22">
        <v>342863</v>
      </c>
      <c r="H14" s="23">
        <v>342863</v>
      </c>
      <c r="I14" s="21">
        <v>453000</v>
      </c>
      <c r="J14" s="19">
        <v>585000</v>
      </c>
      <c r="K14" s="22">
        <v>590000</v>
      </c>
    </row>
    <row r="15" spans="1:12">
      <c r="A15" s="17" t="s">
        <v>27</v>
      </c>
      <c r="B15" s="19">
        <v>3160154.76</v>
      </c>
      <c r="C15" s="19">
        <v>4344688.4399999995</v>
      </c>
      <c r="D15" s="20">
        <v>5985964.4299999997</v>
      </c>
      <c r="E15" s="21">
        <v>12627515</v>
      </c>
      <c r="F15" s="19">
        <v>8456100</v>
      </c>
      <c r="G15" s="22">
        <v>8472926</v>
      </c>
      <c r="H15" s="23">
        <v>8472926</v>
      </c>
      <c r="I15" s="21">
        <v>8450000</v>
      </c>
      <c r="J15" s="19">
        <v>9317470</v>
      </c>
      <c r="K15" s="22">
        <v>11479760</v>
      </c>
    </row>
    <row r="16" spans="1:12">
      <c r="A16" s="31" t="s">
        <v>28</v>
      </c>
      <c r="B16" s="19">
        <v>2404407.1399999997</v>
      </c>
      <c r="C16" s="19">
        <v>3404607.72</v>
      </c>
      <c r="D16" s="20">
        <v>2658653.4800000004</v>
      </c>
      <c r="E16" s="21">
        <v>3858650</v>
      </c>
      <c r="F16" s="19">
        <v>3767700</v>
      </c>
      <c r="G16" s="22">
        <v>3573842</v>
      </c>
      <c r="H16" s="23">
        <v>3573842</v>
      </c>
      <c r="I16" s="21">
        <v>3483078.63</v>
      </c>
      <c r="J16" s="19">
        <v>4036170</v>
      </c>
      <c r="K16" s="22">
        <v>4330905</v>
      </c>
    </row>
    <row r="17" spans="1:12">
      <c r="A17" s="17" t="s">
        <v>29</v>
      </c>
      <c r="B17" s="19">
        <v>7598057.0600000005</v>
      </c>
      <c r="C17" s="19">
        <v>24788785.080008648</v>
      </c>
      <c r="D17" s="20">
        <v>13237177.902000077</v>
      </c>
      <c r="E17" s="21">
        <v>4367000</v>
      </c>
      <c r="F17" s="19">
        <v>15393310</v>
      </c>
      <c r="G17" s="22">
        <v>10790329</v>
      </c>
      <c r="H17" s="23">
        <v>10790329</v>
      </c>
      <c r="I17" s="21">
        <v>27040150.009388044</v>
      </c>
      <c r="J17" s="19">
        <v>17038580</v>
      </c>
      <c r="K17" s="22">
        <v>16921875</v>
      </c>
    </row>
    <row r="18" spans="1:12">
      <c r="A18" s="32" t="s">
        <v>30</v>
      </c>
      <c r="B18" s="33">
        <v>25927033.329999998</v>
      </c>
      <c r="C18" s="34">
        <v>50572229.866582453</v>
      </c>
      <c r="D18" s="35">
        <v>42245367.146627761</v>
      </c>
      <c r="E18" s="33">
        <v>50316675</v>
      </c>
      <c r="F18" s="34">
        <v>49089155</v>
      </c>
      <c r="G18" s="36">
        <v>41755670</v>
      </c>
      <c r="H18" s="37">
        <v>41755670</v>
      </c>
      <c r="I18" s="33">
        <v>69912607.241125479</v>
      </c>
      <c r="J18" s="34">
        <v>53543070</v>
      </c>
      <c r="K18" s="36">
        <v>57189025</v>
      </c>
    </row>
    <row r="19" spans="1:12">
      <c r="A19" s="32" t="s">
        <v>31</v>
      </c>
      <c r="B19" s="38">
        <v>1233944.2400000021</v>
      </c>
      <c r="C19" s="39">
        <v>19406328.434558824</v>
      </c>
      <c r="D19" s="40">
        <v>11121676.835485183</v>
      </c>
      <c r="E19" s="38">
        <v>-60</v>
      </c>
      <c r="F19" s="39">
        <v>1916035</v>
      </c>
      <c r="G19" s="41">
        <v>90237</v>
      </c>
      <c r="H19" s="42">
        <v>90237</v>
      </c>
      <c r="I19" s="38">
        <v>-15564463.687525481</v>
      </c>
      <c r="J19" s="39">
        <v>2882812.3479039967</v>
      </c>
      <c r="K19" s="41">
        <v>18659446.060466379</v>
      </c>
    </row>
    <row r="20" spans="1:12">
      <c r="A20" s="17" t="s">
        <v>32</v>
      </c>
      <c r="B20" s="21">
        <v>0</v>
      </c>
      <c r="C20" s="19">
        <v>0</v>
      </c>
      <c r="D20" s="20">
        <v>0</v>
      </c>
      <c r="E20" s="21">
        <v>0</v>
      </c>
      <c r="F20" s="19">
        <v>0</v>
      </c>
      <c r="G20" s="22">
        <v>0</v>
      </c>
      <c r="H20" s="23">
        <v>0</v>
      </c>
      <c r="I20" s="21">
        <v>9488000</v>
      </c>
      <c r="J20" s="19">
        <v>11537000</v>
      </c>
      <c r="K20" s="22">
        <v>12171000</v>
      </c>
      <c r="L20" s="24"/>
    </row>
    <row r="21" spans="1:12">
      <c r="A21" s="17" t="s">
        <v>33</v>
      </c>
      <c r="B21" s="43">
        <v>0</v>
      </c>
      <c r="C21" s="44">
        <v>0</v>
      </c>
      <c r="D21" s="45">
        <v>0</v>
      </c>
      <c r="E21" s="43">
        <v>0</v>
      </c>
      <c r="F21" s="44">
        <v>0</v>
      </c>
      <c r="G21" s="46">
        <v>0</v>
      </c>
      <c r="H21" s="47">
        <v>0</v>
      </c>
      <c r="I21" s="43">
        <v>0</v>
      </c>
      <c r="J21" s="44">
        <v>0</v>
      </c>
      <c r="K21" s="46">
        <v>0</v>
      </c>
      <c r="L21" s="24"/>
    </row>
    <row r="22" spans="1:12" ht="25.5">
      <c r="A22" s="48" t="s">
        <v>34</v>
      </c>
      <c r="B22" s="49">
        <v>1233944.2400000021</v>
      </c>
      <c r="C22" s="50">
        <v>19406328.434558824</v>
      </c>
      <c r="D22" s="51">
        <v>11121676.835485183</v>
      </c>
      <c r="E22" s="49">
        <v>-60</v>
      </c>
      <c r="F22" s="50">
        <v>1916035</v>
      </c>
      <c r="G22" s="52">
        <v>90237</v>
      </c>
      <c r="H22" s="53">
        <v>90237</v>
      </c>
      <c r="I22" s="49">
        <v>-6076463.687525481</v>
      </c>
      <c r="J22" s="50">
        <v>14419812.347903997</v>
      </c>
      <c r="K22" s="52">
        <v>30830446.060466379</v>
      </c>
      <c r="L22" s="24"/>
    </row>
    <row r="23" spans="1:12">
      <c r="A23" s="54" t="s">
        <v>35</v>
      </c>
      <c r="B23" s="19">
        <v>0</v>
      </c>
      <c r="C23" s="19">
        <v>0</v>
      </c>
      <c r="D23" s="20">
        <v>0</v>
      </c>
      <c r="E23" s="21">
        <v>0</v>
      </c>
      <c r="F23" s="19">
        <v>0</v>
      </c>
      <c r="G23" s="22">
        <v>0</v>
      </c>
      <c r="H23" s="23">
        <v>0</v>
      </c>
      <c r="I23" s="21">
        <v>0</v>
      </c>
      <c r="J23" s="19">
        <v>0</v>
      </c>
      <c r="K23" s="22">
        <v>0</v>
      </c>
    </row>
    <row r="24" spans="1:12">
      <c r="A24" s="48" t="s">
        <v>36</v>
      </c>
      <c r="B24" s="38">
        <v>1233944.2400000021</v>
      </c>
      <c r="C24" s="39">
        <v>19406328.434558824</v>
      </c>
      <c r="D24" s="40">
        <v>11121676.835485183</v>
      </c>
      <c r="E24" s="38">
        <v>-60</v>
      </c>
      <c r="F24" s="39">
        <v>1916035</v>
      </c>
      <c r="G24" s="41">
        <v>90237</v>
      </c>
      <c r="H24" s="42">
        <v>90237</v>
      </c>
      <c r="I24" s="38">
        <v>-6076463.687525481</v>
      </c>
      <c r="J24" s="39">
        <v>14419812.347903997</v>
      </c>
      <c r="K24" s="41">
        <v>30830446.060466379</v>
      </c>
    </row>
    <row r="25" spans="1:12">
      <c r="A25" s="55"/>
      <c r="B25" s="13"/>
      <c r="C25" s="14"/>
      <c r="D25" s="15"/>
      <c r="E25" s="13"/>
      <c r="F25" s="14"/>
      <c r="G25" s="15"/>
      <c r="H25" s="16"/>
      <c r="I25" s="13"/>
      <c r="J25" s="14"/>
      <c r="K25" s="15"/>
    </row>
    <row r="26" spans="1:12">
      <c r="A26" s="56" t="s">
        <v>37</v>
      </c>
      <c r="B26" s="57"/>
      <c r="C26" s="58"/>
      <c r="D26" s="59"/>
      <c r="E26" s="57"/>
      <c r="F26" s="58"/>
      <c r="G26" s="59"/>
      <c r="H26" s="60"/>
      <c r="I26" s="57"/>
      <c r="J26" s="58"/>
      <c r="K26" s="59"/>
    </row>
    <row r="27" spans="1:12">
      <c r="A27" s="32" t="s">
        <v>38</v>
      </c>
      <c r="B27" s="18">
        <v>0</v>
      </c>
      <c r="C27" s="19">
        <v>0</v>
      </c>
      <c r="D27" s="20">
        <v>0</v>
      </c>
      <c r="E27" s="21">
        <v>0</v>
      </c>
      <c r="F27" s="19">
        <v>0</v>
      </c>
      <c r="G27" s="22">
        <v>0</v>
      </c>
      <c r="H27" s="23">
        <v>0</v>
      </c>
      <c r="I27" s="21">
        <v>9488000</v>
      </c>
      <c r="J27" s="19">
        <v>0</v>
      </c>
      <c r="K27" s="22">
        <v>0</v>
      </c>
    </row>
    <row r="28" spans="1:12">
      <c r="A28" s="61" t="s">
        <v>32</v>
      </c>
      <c r="B28" s="18">
        <v>0</v>
      </c>
      <c r="C28" s="19">
        <v>0</v>
      </c>
      <c r="D28" s="20">
        <v>0</v>
      </c>
      <c r="E28" s="21">
        <v>0</v>
      </c>
      <c r="F28" s="19">
        <v>0</v>
      </c>
      <c r="G28" s="22">
        <v>0</v>
      </c>
      <c r="H28" s="23">
        <v>0</v>
      </c>
      <c r="I28" s="21">
        <v>9488000</v>
      </c>
      <c r="J28" s="19">
        <v>11537000</v>
      </c>
      <c r="K28" s="22">
        <v>12171000</v>
      </c>
    </row>
    <row r="29" spans="1:12">
      <c r="A29" s="17" t="s">
        <v>39</v>
      </c>
      <c r="B29" s="18">
        <v>0</v>
      </c>
      <c r="C29" s="19">
        <v>0</v>
      </c>
      <c r="D29" s="20">
        <v>0</v>
      </c>
      <c r="E29" s="21">
        <v>0</v>
      </c>
      <c r="F29" s="19">
        <v>0</v>
      </c>
      <c r="G29" s="22">
        <v>0</v>
      </c>
      <c r="H29" s="23">
        <v>0</v>
      </c>
      <c r="I29" s="21">
        <v>0</v>
      </c>
      <c r="J29" s="19">
        <v>0</v>
      </c>
      <c r="K29" s="22">
        <v>0</v>
      </c>
    </row>
    <row r="30" spans="1:12">
      <c r="A30" s="17" t="s">
        <v>40</v>
      </c>
      <c r="B30" s="18">
        <v>0</v>
      </c>
      <c r="C30" s="19">
        <v>0</v>
      </c>
      <c r="D30" s="20">
        <v>0</v>
      </c>
      <c r="E30" s="21">
        <v>0</v>
      </c>
      <c r="F30" s="19">
        <v>0</v>
      </c>
      <c r="G30" s="22">
        <v>0</v>
      </c>
      <c r="H30" s="23">
        <v>0</v>
      </c>
      <c r="I30" s="21">
        <v>0</v>
      </c>
      <c r="J30" s="19">
        <v>0</v>
      </c>
      <c r="K30" s="22">
        <v>0</v>
      </c>
    </row>
    <row r="31" spans="1:12">
      <c r="A31" s="17" t="s">
        <v>41</v>
      </c>
      <c r="B31" s="18">
        <v>0</v>
      </c>
      <c r="C31" s="19">
        <v>0</v>
      </c>
      <c r="D31" s="20">
        <v>0</v>
      </c>
      <c r="E31" s="21">
        <v>0</v>
      </c>
      <c r="F31" s="19">
        <v>0</v>
      </c>
      <c r="G31" s="22">
        <v>0</v>
      </c>
      <c r="H31" s="23">
        <v>0</v>
      </c>
      <c r="I31" s="21">
        <v>0</v>
      </c>
      <c r="J31" s="19">
        <v>-11537000</v>
      </c>
      <c r="K31" s="22">
        <v>0</v>
      </c>
    </row>
    <row r="32" spans="1:12" s="62" customFormat="1">
      <c r="A32" s="32" t="s">
        <v>42</v>
      </c>
      <c r="B32" s="18">
        <v>0</v>
      </c>
      <c r="C32" s="19">
        <v>0</v>
      </c>
      <c r="D32" s="20">
        <v>0</v>
      </c>
      <c r="E32" s="21">
        <v>0</v>
      </c>
      <c r="F32" s="19">
        <v>0</v>
      </c>
      <c r="G32" s="22">
        <v>0</v>
      </c>
      <c r="H32" s="23">
        <v>0</v>
      </c>
      <c r="I32" s="21">
        <v>9488000</v>
      </c>
      <c r="J32" s="19">
        <v>0</v>
      </c>
      <c r="K32" s="22">
        <v>12171000</v>
      </c>
    </row>
    <row r="33" spans="1:15">
      <c r="A33" s="32"/>
      <c r="B33" s="63"/>
      <c r="C33" s="64"/>
      <c r="D33" s="65"/>
      <c r="E33" s="63"/>
      <c r="F33" s="64"/>
      <c r="G33" s="65"/>
      <c r="H33" s="66"/>
      <c r="I33" s="63"/>
      <c r="J33" s="64"/>
      <c r="K33" s="65"/>
      <c r="O33" s="62"/>
    </row>
    <row r="34" spans="1:15">
      <c r="A34" s="56" t="s">
        <v>43</v>
      </c>
      <c r="B34" s="57"/>
      <c r="C34" s="58"/>
      <c r="D34" s="59"/>
      <c r="E34" s="57"/>
      <c r="F34" s="58"/>
      <c r="G34" s="59"/>
      <c r="H34" s="60"/>
      <c r="I34" s="57"/>
      <c r="J34" s="58"/>
      <c r="K34" s="59"/>
      <c r="O34" s="62"/>
    </row>
    <row r="35" spans="1:15">
      <c r="A35" s="17" t="s">
        <v>44</v>
      </c>
      <c r="B35" s="18">
        <v>0</v>
      </c>
      <c r="C35" s="19">
        <v>13326390</v>
      </c>
      <c r="D35" s="20">
        <v>14672169</v>
      </c>
      <c r="E35" s="21">
        <v>21247482.52</v>
      </c>
      <c r="F35" s="19">
        <v>20460838.363000005</v>
      </c>
      <c r="G35" s="22">
        <v>19631838.363000005</v>
      </c>
      <c r="H35" s="23">
        <v>0</v>
      </c>
      <c r="I35" s="21">
        <v>23658435.223000005</v>
      </c>
      <c r="J35" s="19">
        <v>20188338.540399998</v>
      </c>
      <c r="K35" s="22">
        <v>27356063.439681999</v>
      </c>
      <c r="O35" s="62"/>
    </row>
    <row r="36" spans="1:15">
      <c r="A36" s="17" t="s">
        <v>45</v>
      </c>
      <c r="B36" s="18">
        <v>0</v>
      </c>
      <c r="C36" s="19">
        <v>131362649</v>
      </c>
      <c r="D36" s="20">
        <v>116967820</v>
      </c>
      <c r="E36" s="21">
        <v>120659000</v>
      </c>
      <c r="F36" s="19">
        <v>0</v>
      </c>
      <c r="G36" s="22">
        <v>0</v>
      </c>
      <c r="H36" s="23">
        <v>0</v>
      </c>
      <c r="I36" s="21">
        <v>135448213.68684208</v>
      </c>
      <c r="J36" s="19">
        <v>122116211.09045263</v>
      </c>
      <c r="K36" s="22">
        <v>130450332.1383516</v>
      </c>
      <c r="O36" s="62"/>
    </row>
    <row r="37" spans="1:15">
      <c r="A37" s="17" t="s">
        <v>46</v>
      </c>
      <c r="B37" s="18">
        <v>0</v>
      </c>
      <c r="C37" s="19">
        <v>4696455</v>
      </c>
      <c r="D37" s="20">
        <v>11774416</v>
      </c>
      <c r="E37" s="21">
        <v>1404382</v>
      </c>
      <c r="F37" s="19">
        <v>4302847.3500000006</v>
      </c>
      <c r="G37" s="22">
        <v>0</v>
      </c>
      <c r="H37" s="23">
        <v>0</v>
      </c>
      <c r="I37" s="21">
        <v>8845969.7800000012</v>
      </c>
      <c r="J37" s="19">
        <v>6712647.7199999997</v>
      </c>
      <c r="K37" s="22">
        <v>4821546.5832000002</v>
      </c>
      <c r="O37" s="62"/>
    </row>
    <row r="38" spans="1:15">
      <c r="A38" s="17" t="s">
        <v>47</v>
      </c>
      <c r="B38" s="18">
        <v>0</v>
      </c>
      <c r="C38" s="19">
        <v>1436000</v>
      </c>
      <c r="D38" s="20">
        <v>1436000</v>
      </c>
      <c r="E38" s="21">
        <v>1436000</v>
      </c>
      <c r="F38" s="19">
        <v>1436000</v>
      </c>
      <c r="G38" s="22">
        <v>0</v>
      </c>
      <c r="H38" s="23">
        <v>0</v>
      </c>
      <c r="I38" s="21">
        <v>1436000</v>
      </c>
      <c r="J38" s="19">
        <v>1436000</v>
      </c>
      <c r="K38" s="22">
        <v>1436000</v>
      </c>
      <c r="O38" s="62"/>
    </row>
    <row r="39" spans="1:15">
      <c r="A39" s="17" t="s">
        <v>48</v>
      </c>
      <c r="B39" s="18">
        <v>0</v>
      </c>
      <c r="C39" s="19">
        <v>219405492</v>
      </c>
      <c r="D39" s="20">
        <v>121070281</v>
      </c>
      <c r="E39" s="21">
        <v>105338940</v>
      </c>
      <c r="F39" s="19">
        <v>1344218.8130000001</v>
      </c>
      <c r="G39" s="22">
        <v>1344218.8130000001</v>
      </c>
      <c r="H39" s="23">
        <v>1344218.8130000001</v>
      </c>
      <c r="I39" s="21">
        <v>1424871.9417800002</v>
      </c>
      <c r="J39" s="19">
        <v>1510364.2582868002</v>
      </c>
      <c r="K39" s="22">
        <v>1600986.1137840084</v>
      </c>
      <c r="O39" s="62"/>
    </row>
    <row r="40" spans="1:15">
      <c r="A40" s="55"/>
      <c r="B40" s="13"/>
      <c r="C40" s="14"/>
      <c r="D40" s="15"/>
      <c r="E40" s="13"/>
      <c r="F40" s="14"/>
      <c r="G40" s="15"/>
      <c r="H40" s="16"/>
      <c r="I40" s="13"/>
      <c r="J40" s="14"/>
      <c r="K40" s="15"/>
      <c r="O40" s="62"/>
    </row>
    <row r="41" spans="1:15">
      <c r="A41" s="56" t="s">
        <v>49</v>
      </c>
      <c r="B41" s="57"/>
      <c r="C41" s="58"/>
      <c r="D41" s="59"/>
      <c r="E41" s="57"/>
      <c r="F41" s="58"/>
      <c r="G41" s="59"/>
      <c r="H41" s="60"/>
      <c r="I41" s="57"/>
      <c r="J41" s="58"/>
      <c r="K41" s="59"/>
      <c r="O41" s="62"/>
    </row>
    <row r="42" spans="1:15">
      <c r="A42" s="17" t="s">
        <v>50</v>
      </c>
      <c r="B42" s="18">
        <v>-1824754</v>
      </c>
      <c r="C42" s="19">
        <v>9612887</v>
      </c>
      <c r="D42" s="20">
        <v>20545849</v>
      </c>
      <c r="E42" s="21">
        <v>91007977.882499993</v>
      </c>
      <c r="F42" s="19">
        <v>11680290</v>
      </c>
      <c r="G42" s="22">
        <v>0</v>
      </c>
      <c r="H42" s="23">
        <v>0</v>
      </c>
      <c r="I42" s="21">
        <v>14862178.234079994</v>
      </c>
      <c r="J42" s="19">
        <v>2390123.3418593258</v>
      </c>
      <c r="K42" s="22">
        <v>19086535.367312945</v>
      </c>
    </row>
    <row r="43" spans="1:15">
      <c r="A43" s="17" t="s">
        <v>51</v>
      </c>
      <c r="B43" s="18">
        <v>-5162744</v>
      </c>
      <c r="C43" s="19">
        <v>-16312304</v>
      </c>
      <c r="D43" s="20">
        <v>546092</v>
      </c>
      <c r="E43" s="21">
        <v>-10922955</v>
      </c>
      <c r="F43" s="19">
        <v>-10922955</v>
      </c>
      <c r="G43" s="22">
        <v>0</v>
      </c>
      <c r="H43" s="23">
        <v>0</v>
      </c>
      <c r="I43" s="21">
        <v>-9748140.9600000009</v>
      </c>
      <c r="J43" s="19">
        <v>-11797140.960000001</v>
      </c>
      <c r="K43" s="22">
        <v>-12446749.4176</v>
      </c>
    </row>
    <row r="44" spans="1:15">
      <c r="A44" s="17" t="s">
        <v>52</v>
      </c>
      <c r="B44" s="18">
        <v>-224773</v>
      </c>
      <c r="C44" s="19">
        <v>-51157</v>
      </c>
      <c r="D44" s="20">
        <v>37784</v>
      </c>
      <c r="E44" s="21">
        <v>-324000</v>
      </c>
      <c r="F44" s="19">
        <v>0</v>
      </c>
      <c r="G44" s="22">
        <v>0</v>
      </c>
      <c r="H44" s="23">
        <v>0</v>
      </c>
      <c r="I44" s="21">
        <v>-1716000</v>
      </c>
      <c r="J44" s="19">
        <v>-1705620</v>
      </c>
      <c r="K44" s="22">
        <v>-1716000</v>
      </c>
    </row>
    <row r="45" spans="1:15">
      <c r="A45" s="32" t="s">
        <v>53</v>
      </c>
      <c r="B45" s="18">
        <v>-473070</v>
      </c>
      <c r="C45" s="19">
        <v>-7223644</v>
      </c>
      <c r="D45" s="20">
        <v>13906081</v>
      </c>
      <c r="E45" s="21">
        <v>93667103.882499993</v>
      </c>
      <c r="F45" s="19">
        <v>14663416</v>
      </c>
      <c r="G45" s="22">
        <v>14663416</v>
      </c>
      <c r="H45" s="23">
        <v>13906081</v>
      </c>
      <c r="I45" s="21">
        <v>17304118.274079993</v>
      </c>
      <c r="J45" s="19">
        <v>6191480.6559393182</v>
      </c>
      <c r="K45" s="22">
        <v>11115266.605652263</v>
      </c>
    </row>
    <row r="46" spans="1:15">
      <c r="A46" s="55"/>
      <c r="B46" s="13"/>
      <c r="C46" s="14"/>
      <c r="D46" s="15"/>
      <c r="E46" s="13"/>
      <c r="F46" s="14"/>
      <c r="G46" s="15"/>
      <c r="H46" s="16"/>
      <c r="I46" s="13"/>
      <c r="J46" s="14"/>
      <c r="K46" s="15"/>
    </row>
    <row r="47" spans="1:15">
      <c r="A47" s="56" t="s">
        <v>54</v>
      </c>
      <c r="B47" s="57"/>
      <c r="C47" s="58"/>
      <c r="D47" s="59"/>
      <c r="E47" s="57"/>
      <c r="F47" s="58"/>
      <c r="G47" s="59"/>
      <c r="H47" s="60"/>
      <c r="I47" s="57"/>
      <c r="J47" s="58"/>
      <c r="K47" s="59"/>
    </row>
    <row r="48" spans="1:15">
      <c r="A48" s="17" t="s">
        <v>55</v>
      </c>
      <c r="B48" s="18">
        <v>0</v>
      </c>
      <c r="C48" s="19">
        <v>2933091</v>
      </c>
      <c r="D48" s="20">
        <v>7668247</v>
      </c>
      <c r="E48" s="21">
        <v>2530400</v>
      </c>
      <c r="F48" s="19">
        <v>11245599.363000005</v>
      </c>
      <c r="G48" s="22">
        <v>10416599.363000005</v>
      </c>
      <c r="H48" s="23">
        <v>0</v>
      </c>
      <c r="I48" s="21">
        <v>10367371.363000005</v>
      </c>
      <c r="J48" s="19">
        <v>11743818.32</v>
      </c>
      <c r="K48" s="22">
        <v>19959907.419199999</v>
      </c>
    </row>
    <row r="49" spans="1:12">
      <c r="A49" s="17" t="s">
        <v>56</v>
      </c>
      <c r="B49" s="18">
        <v>0</v>
      </c>
      <c r="C49" s="19">
        <v>-4068363</v>
      </c>
      <c r="D49" s="20">
        <v>5148412</v>
      </c>
      <c r="E49" s="21">
        <v>1170000</v>
      </c>
      <c r="F49" s="19">
        <v>3227313.1630000006</v>
      </c>
      <c r="G49" s="22">
        <v>1344218.8130000001</v>
      </c>
      <c r="H49" s="23">
        <v>1344218.8130000001</v>
      </c>
      <c r="I49" s="21">
        <v>-144989.30821999977</v>
      </c>
      <c r="J49" s="19">
        <v>-185283.17766319984</v>
      </c>
      <c r="K49" s="22">
        <v>-171563.47238458134</v>
      </c>
    </row>
    <row r="50" spans="1:12">
      <c r="A50" s="32" t="s">
        <v>57</v>
      </c>
      <c r="B50" s="18">
        <v>0</v>
      </c>
      <c r="C50" s="19">
        <v>7001454</v>
      </c>
      <c r="D50" s="20">
        <v>2519835</v>
      </c>
      <c r="E50" s="21">
        <v>1360400</v>
      </c>
      <c r="F50" s="19">
        <v>8018286.2000000048</v>
      </c>
      <c r="G50" s="22">
        <v>9072380.5500000045</v>
      </c>
      <c r="H50" s="23">
        <v>-1344218.8130000001</v>
      </c>
      <c r="I50" s="21">
        <v>10512360.671220005</v>
      </c>
      <c r="J50" s="19">
        <v>11929101.4976632</v>
      </c>
      <c r="K50" s="22">
        <v>20131470.891584583</v>
      </c>
    </row>
    <row r="51" spans="1:12">
      <c r="A51" s="67"/>
      <c r="B51" s="68"/>
      <c r="C51" s="69"/>
      <c r="D51" s="70"/>
      <c r="E51" s="68"/>
      <c r="F51" s="69"/>
      <c r="G51" s="70"/>
      <c r="H51" s="71"/>
      <c r="I51" s="68"/>
      <c r="J51" s="69"/>
      <c r="K51" s="70"/>
    </row>
    <row r="52" spans="1:12">
      <c r="A52" s="72" t="s">
        <v>58</v>
      </c>
      <c r="B52" s="13"/>
      <c r="C52" s="14"/>
      <c r="D52" s="15"/>
      <c r="E52" s="13"/>
      <c r="F52" s="14"/>
      <c r="G52" s="15"/>
      <c r="H52" s="16"/>
      <c r="I52" s="13"/>
      <c r="J52" s="14"/>
      <c r="K52" s="15"/>
      <c r="L52" s="24"/>
    </row>
    <row r="53" spans="1:12">
      <c r="A53" s="73" t="s">
        <v>59</v>
      </c>
      <c r="B53" s="18">
        <v>0</v>
      </c>
      <c r="C53" s="19">
        <v>19984100</v>
      </c>
      <c r="D53" s="20">
        <v>19984100</v>
      </c>
      <c r="E53" s="21">
        <v>0</v>
      </c>
      <c r="F53" s="19">
        <v>0</v>
      </c>
      <c r="G53" s="22">
        <v>0</v>
      </c>
      <c r="H53" s="23">
        <v>19984100</v>
      </c>
      <c r="I53" s="21">
        <v>19984100</v>
      </c>
      <c r="J53" s="19">
        <v>0</v>
      </c>
      <c r="K53" s="22">
        <v>0</v>
      </c>
      <c r="L53" s="24"/>
    </row>
    <row r="54" spans="1:12">
      <c r="A54" s="73" t="s">
        <v>25</v>
      </c>
      <c r="B54" s="18">
        <v>0</v>
      </c>
      <c r="C54" s="19">
        <v>4025720.9765738035</v>
      </c>
      <c r="D54" s="20">
        <v>4524935.8346276861</v>
      </c>
      <c r="E54" s="21">
        <v>204800</v>
      </c>
      <c r="F54" s="19">
        <v>221400</v>
      </c>
      <c r="G54" s="22">
        <v>24798</v>
      </c>
      <c r="H54" s="23">
        <v>5357533.0649144258</v>
      </c>
      <c r="I54" s="21">
        <v>5357533.0649144258</v>
      </c>
      <c r="J54" s="19">
        <v>222400</v>
      </c>
      <c r="K54" s="22">
        <v>208400</v>
      </c>
      <c r="L54" s="24"/>
    </row>
    <row r="55" spans="1:12">
      <c r="A55" s="73" t="s">
        <v>60</v>
      </c>
      <c r="B55" s="18">
        <v>0</v>
      </c>
      <c r="C55" s="19">
        <v>0</v>
      </c>
      <c r="D55" s="20">
        <v>0</v>
      </c>
      <c r="E55" s="21">
        <v>0</v>
      </c>
      <c r="F55" s="19">
        <v>0</v>
      </c>
      <c r="G55" s="22">
        <v>0</v>
      </c>
      <c r="H55" s="23">
        <v>0</v>
      </c>
      <c r="I55" s="21">
        <v>0</v>
      </c>
      <c r="J55" s="19">
        <v>0</v>
      </c>
      <c r="K55" s="22">
        <v>0</v>
      </c>
      <c r="L55" s="24"/>
    </row>
    <row r="56" spans="1:12">
      <c r="A56" s="73" t="s">
        <v>61</v>
      </c>
      <c r="B56" s="18">
        <v>0</v>
      </c>
      <c r="C56" s="19">
        <v>0</v>
      </c>
      <c r="D56" s="20">
        <v>0</v>
      </c>
      <c r="E56" s="21">
        <v>0</v>
      </c>
      <c r="F56" s="19">
        <v>0</v>
      </c>
      <c r="G56" s="22">
        <v>0</v>
      </c>
      <c r="H56" s="23">
        <v>0</v>
      </c>
      <c r="I56" s="21">
        <v>0</v>
      </c>
      <c r="J56" s="19">
        <v>0</v>
      </c>
      <c r="K56" s="22">
        <v>0</v>
      </c>
      <c r="L56" s="24"/>
    </row>
    <row r="57" spans="1:12">
      <c r="A57" s="74"/>
      <c r="B57" s="75"/>
      <c r="C57" s="76"/>
      <c r="D57" s="77"/>
      <c r="E57" s="75"/>
      <c r="F57" s="76"/>
      <c r="G57" s="77"/>
      <c r="H57" s="78"/>
      <c r="I57" s="75"/>
      <c r="J57" s="76"/>
      <c r="K57" s="77"/>
      <c r="L57" s="24"/>
    </row>
    <row r="58" spans="1:12">
      <c r="A58" s="72" t="s">
        <v>62</v>
      </c>
      <c r="B58" s="13"/>
      <c r="C58" s="14"/>
      <c r="D58" s="15"/>
      <c r="E58" s="13"/>
      <c r="F58" s="14"/>
      <c r="G58" s="15"/>
      <c r="H58" s="16"/>
      <c r="I58" s="79"/>
      <c r="J58" s="80"/>
      <c r="K58" s="81"/>
      <c r="L58" s="24"/>
    </row>
    <row r="59" spans="1:12">
      <c r="A59" s="31" t="s">
        <v>63</v>
      </c>
      <c r="B59" s="18">
        <v>0</v>
      </c>
      <c r="C59" s="19">
        <v>0</v>
      </c>
      <c r="D59" s="20">
        <v>0</v>
      </c>
      <c r="E59" s="21">
        <v>0</v>
      </c>
      <c r="F59" s="19">
        <v>0</v>
      </c>
      <c r="G59" s="22">
        <v>0</v>
      </c>
      <c r="H59" s="23">
        <v>0</v>
      </c>
      <c r="I59" s="21">
        <v>0</v>
      </c>
      <c r="J59" s="19">
        <v>0</v>
      </c>
      <c r="K59" s="22">
        <v>0</v>
      </c>
      <c r="L59" s="24"/>
    </row>
    <row r="60" spans="1:12">
      <c r="A60" s="31" t="s">
        <v>64</v>
      </c>
      <c r="B60" s="18">
        <v>0</v>
      </c>
      <c r="C60" s="19">
        <v>0</v>
      </c>
      <c r="D60" s="20">
        <v>0</v>
      </c>
      <c r="E60" s="21">
        <v>0</v>
      </c>
      <c r="F60" s="19">
        <v>0</v>
      </c>
      <c r="G60" s="22">
        <v>0</v>
      </c>
      <c r="H60" s="23">
        <v>0</v>
      </c>
      <c r="I60" s="21">
        <v>0</v>
      </c>
      <c r="J60" s="19">
        <v>0</v>
      </c>
      <c r="K60" s="22">
        <v>0</v>
      </c>
      <c r="L60" s="24"/>
    </row>
    <row r="61" spans="1:12">
      <c r="A61" s="82" t="s">
        <v>65</v>
      </c>
      <c r="B61" s="79"/>
      <c r="C61" s="80"/>
      <c r="D61" s="81"/>
      <c r="E61" s="79"/>
      <c r="F61" s="80"/>
      <c r="G61" s="81"/>
      <c r="H61" s="83"/>
      <c r="I61" s="79"/>
      <c r="J61" s="80"/>
      <c r="K61" s="81"/>
      <c r="L61" s="24"/>
    </row>
    <row r="62" spans="1:12">
      <c r="A62" s="84" t="s">
        <v>66</v>
      </c>
      <c r="B62" s="85">
        <v>0</v>
      </c>
      <c r="C62" s="86">
        <v>0</v>
      </c>
      <c r="D62" s="87">
        <v>0</v>
      </c>
      <c r="E62" s="85">
        <v>0</v>
      </c>
      <c r="F62" s="86">
        <v>0</v>
      </c>
      <c r="G62" s="87">
        <v>0</v>
      </c>
      <c r="H62" s="88">
        <v>0</v>
      </c>
      <c r="I62" s="85">
        <v>0</v>
      </c>
      <c r="J62" s="86">
        <v>0</v>
      </c>
      <c r="K62" s="87">
        <v>0</v>
      </c>
      <c r="L62" s="24"/>
    </row>
    <row r="63" spans="1:12">
      <c r="A63" s="84"/>
      <c r="B63" s="85">
        <v>0</v>
      </c>
      <c r="C63" s="86">
        <v>0</v>
      </c>
      <c r="D63" s="87">
        <v>0</v>
      </c>
      <c r="E63" s="85">
        <v>0</v>
      </c>
      <c r="F63" s="86">
        <v>0</v>
      </c>
      <c r="G63" s="87">
        <v>0</v>
      </c>
      <c r="H63" s="88">
        <v>0</v>
      </c>
      <c r="I63" s="85">
        <v>0</v>
      </c>
      <c r="J63" s="86">
        <v>0</v>
      </c>
      <c r="K63" s="87">
        <v>0</v>
      </c>
      <c r="L63" s="24"/>
    </row>
    <row r="64" spans="1:12">
      <c r="A64" s="84" t="s">
        <v>68</v>
      </c>
      <c r="B64" s="85">
        <v>0</v>
      </c>
      <c r="C64" s="86">
        <v>0</v>
      </c>
      <c r="D64" s="87">
        <v>0</v>
      </c>
      <c r="E64" s="85">
        <v>0</v>
      </c>
      <c r="F64" s="86">
        <v>0</v>
      </c>
      <c r="G64" s="87">
        <v>0</v>
      </c>
      <c r="H64" s="88">
        <v>0</v>
      </c>
      <c r="I64" s="85">
        <v>0</v>
      </c>
      <c r="J64" s="86">
        <v>0</v>
      </c>
      <c r="K64" s="87">
        <v>0</v>
      </c>
      <c r="L64" s="24"/>
    </row>
    <row r="65" spans="1:12">
      <c r="A65" s="84" t="s">
        <v>69</v>
      </c>
      <c r="B65" s="85">
        <v>0</v>
      </c>
      <c r="C65" s="86">
        <v>0</v>
      </c>
      <c r="D65" s="87">
        <v>0</v>
      </c>
      <c r="E65" s="85">
        <v>0</v>
      </c>
      <c r="F65" s="86">
        <v>0</v>
      </c>
      <c r="G65" s="87">
        <v>0</v>
      </c>
      <c r="H65" s="88">
        <v>0</v>
      </c>
      <c r="I65" s="85">
        <v>0</v>
      </c>
      <c r="J65" s="86">
        <v>0</v>
      </c>
      <c r="K65" s="87">
        <v>0</v>
      </c>
      <c r="L65" s="24"/>
    </row>
    <row r="66" spans="1:12">
      <c r="A66" s="74"/>
      <c r="B66" s="75"/>
      <c r="C66" s="76"/>
      <c r="D66" s="77"/>
      <c r="E66" s="75"/>
      <c r="F66" s="76"/>
      <c r="G66" s="77"/>
      <c r="H66" s="78"/>
      <c r="I66" s="75"/>
      <c r="J66" s="76"/>
      <c r="K66" s="77"/>
      <c r="L66" s="24"/>
    </row>
    <row r="67" spans="1:12">
      <c r="A67" s="62"/>
      <c r="B67" s="16"/>
      <c r="C67" s="16"/>
      <c r="D67" s="16"/>
      <c r="E67" s="16"/>
      <c r="F67" s="16"/>
      <c r="G67" s="16"/>
      <c r="H67" s="16"/>
      <c r="I67" s="16"/>
      <c r="J67" s="16"/>
      <c r="K67" s="16"/>
    </row>
    <row r="68" spans="1:12">
      <c r="A68" s="89"/>
      <c r="B68" s="89"/>
      <c r="C68" s="89"/>
      <c r="D68" s="89"/>
      <c r="E68" s="89"/>
      <c r="F68" s="89"/>
      <c r="G68" s="89"/>
      <c r="H68" s="89"/>
      <c r="I68" s="89"/>
      <c r="J68" s="89"/>
      <c r="K68" s="89"/>
    </row>
  </sheetData>
  <mergeCells count="3">
    <mergeCell ref="A1:C1"/>
    <mergeCell ref="E2:H2"/>
    <mergeCell ref="I2:K2"/>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dimension ref="A1:O131"/>
  <sheetViews>
    <sheetView workbookViewId="0">
      <selection activeCell="C16" sqref="C16"/>
    </sheetView>
  </sheetViews>
  <sheetFormatPr defaultRowHeight="12.75"/>
  <cols>
    <col min="1" max="1" width="30.5703125" style="2" customWidth="1"/>
    <col min="2" max="2" width="0" style="249" hidden="1" customWidth="1"/>
    <col min="3" max="16384" width="9.140625" style="2"/>
  </cols>
  <sheetData>
    <row r="1" spans="1:12" ht="13.5">
      <c r="A1" s="166" t="s">
        <v>1399</v>
      </c>
      <c r="B1" s="166"/>
      <c r="C1" s="166"/>
      <c r="D1" s="166"/>
      <c r="E1" s="166"/>
      <c r="F1" s="166"/>
      <c r="G1" s="166"/>
      <c r="H1" s="166"/>
      <c r="I1" s="166"/>
      <c r="J1" s="166"/>
      <c r="K1" s="166"/>
    </row>
    <row r="2" spans="1:12">
      <c r="A2" s="1624" t="s">
        <v>1</v>
      </c>
      <c r="B2" s="169" t="s">
        <v>72</v>
      </c>
      <c r="C2" s="5" t="s">
        <v>2</v>
      </c>
      <c r="D2" s="1625" t="s">
        <v>3</v>
      </c>
      <c r="E2" s="6" t="s">
        <v>4</v>
      </c>
      <c r="F2" s="2176" t="s">
        <v>5</v>
      </c>
      <c r="G2" s="2177"/>
      <c r="H2" s="2177"/>
      <c r="I2" s="2178" t="s">
        <v>6</v>
      </c>
      <c r="J2" s="2179"/>
      <c r="K2" s="2180"/>
    </row>
    <row r="3" spans="1:12" ht="25.5">
      <c r="A3" s="170" t="s">
        <v>73</v>
      </c>
      <c r="B3" s="171">
        <v>1</v>
      </c>
      <c r="C3" s="9" t="s">
        <v>8</v>
      </c>
      <c r="D3" s="1626" t="s">
        <v>8</v>
      </c>
      <c r="E3" s="10" t="s">
        <v>8</v>
      </c>
      <c r="F3" s="8" t="s">
        <v>9</v>
      </c>
      <c r="G3" s="9" t="s">
        <v>10</v>
      </c>
      <c r="H3" s="11" t="s">
        <v>11</v>
      </c>
      <c r="I3" s="8" t="s">
        <v>13</v>
      </c>
      <c r="J3" s="9" t="s">
        <v>14</v>
      </c>
      <c r="K3" s="10" t="s">
        <v>15</v>
      </c>
    </row>
    <row r="4" spans="1:12">
      <c r="A4" s="1821" t="s">
        <v>1400</v>
      </c>
      <c r="B4" s="684"/>
      <c r="C4" s="1935"/>
      <c r="D4" s="485"/>
      <c r="E4" s="488"/>
      <c r="F4" s="487"/>
      <c r="G4" s="485"/>
      <c r="H4" s="486"/>
      <c r="I4" s="487"/>
      <c r="J4" s="485"/>
      <c r="K4" s="488"/>
      <c r="L4" s="24"/>
    </row>
    <row r="5" spans="1:12" ht="6" customHeight="1">
      <c r="A5" s="172"/>
      <c r="B5" s="173"/>
      <c r="C5" s="489"/>
      <c r="D5" s="489"/>
      <c r="E5" s="492"/>
      <c r="F5" s="491"/>
      <c r="G5" s="489"/>
      <c r="H5" s="490"/>
      <c r="I5" s="491"/>
      <c r="J5" s="489"/>
      <c r="K5" s="492"/>
      <c r="L5" s="24"/>
    </row>
    <row r="6" spans="1:12">
      <c r="A6" s="172" t="s">
        <v>437</v>
      </c>
      <c r="B6" s="173"/>
      <c r="C6" s="660">
        <v>0</v>
      </c>
      <c r="D6" s="660">
        <v>0</v>
      </c>
      <c r="E6" s="603">
        <v>0</v>
      </c>
      <c r="F6" s="661">
        <v>0</v>
      </c>
      <c r="G6" s="660">
        <v>0</v>
      </c>
      <c r="H6" s="662">
        <v>0</v>
      </c>
      <c r="I6" s="661">
        <v>0</v>
      </c>
      <c r="J6" s="660">
        <v>0</v>
      </c>
      <c r="K6" s="603">
        <v>0</v>
      </c>
      <c r="L6" s="1936"/>
    </row>
    <row r="7" spans="1:12" s="1195" customFormat="1" ht="13.5">
      <c r="A7" s="433" t="s">
        <v>1401</v>
      </c>
      <c r="B7" s="173"/>
      <c r="C7" s="189">
        <v>0</v>
      </c>
      <c r="D7" s="189">
        <v>0</v>
      </c>
      <c r="E7" s="190">
        <v>0</v>
      </c>
      <c r="F7" s="191">
        <v>0</v>
      </c>
      <c r="G7" s="189">
        <v>0</v>
      </c>
      <c r="H7" s="192">
        <v>0</v>
      </c>
      <c r="I7" s="193">
        <v>0</v>
      </c>
      <c r="J7" s="189">
        <v>0</v>
      </c>
      <c r="K7" s="192">
        <v>0</v>
      </c>
      <c r="L7" s="24"/>
    </row>
    <row r="8" spans="1:12" s="1195" customFormat="1" ht="13.5">
      <c r="A8" s="1937" t="s">
        <v>1402</v>
      </c>
      <c r="B8" s="173"/>
      <c r="C8" s="195">
        <v>0</v>
      </c>
      <c r="D8" s="195">
        <v>0</v>
      </c>
      <c r="E8" s="387">
        <v>0</v>
      </c>
      <c r="F8" s="388">
        <v>0</v>
      </c>
      <c r="G8" s="195">
        <v>0</v>
      </c>
      <c r="H8" s="389">
        <v>0</v>
      </c>
      <c r="I8" s="388">
        <v>0</v>
      </c>
      <c r="J8" s="195">
        <v>0</v>
      </c>
      <c r="K8" s="387">
        <v>0</v>
      </c>
      <c r="L8" s="1936"/>
    </row>
    <row r="9" spans="1:12" s="1195" customFormat="1" ht="13.5">
      <c r="A9" s="1937" t="s">
        <v>1403</v>
      </c>
      <c r="B9" s="173"/>
      <c r="C9" s="195">
        <v>0</v>
      </c>
      <c r="D9" s="195">
        <v>0</v>
      </c>
      <c r="E9" s="387">
        <v>0</v>
      </c>
      <c r="F9" s="388">
        <v>0</v>
      </c>
      <c r="G9" s="195">
        <v>0</v>
      </c>
      <c r="H9" s="389">
        <v>0</v>
      </c>
      <c r="I9" s="388">
        <v>0</v>
      </c>
      <c r="J9" s="195">
        <v>0</v>
      </c>
      <c r="K9" s="387">
        <v>0</v>
      </c>
      <c r="L9" s="1938"/>
    </row>
    <row r="10" spans="1:12" s="1195" customFormat="1" ht="13.5">
      <c r="A10" s="433" t="s">
        <v>1404</v>
      </c>
      <c r="B10" s="173"/>
      <c r="C10" s="90">
        <v>0</v>
      </c>
      <c r="D10" s="90">
        <v>0</v>
      </c>
      <c r="E10" s="435">
        <v>0</v>
      </c>
      <c r="F10" s="436">
        <v>0</v>
      </c>
      <c r="G10" s="90">
        <v>0</v>
      </c>
      <c r="H10" s="437">
        <v>0</v>
      </c>
      <c r="I10" s="1939">
        <v>0</v>
      </c>
      <c r="J10" s="90">
        <v>0</v>
      </c>
      <c r="K10" s="437">
        <v>0</v>
      </c>
      <c r="L10" s="1938"/>
    </row>
    <row r="11" spans="1:12" s="1195" customFormat="1" ht="13.5">
      <c r="A11" s="1937" t="s">
        <v>1405</v>
      </c>
      <c r="B11" s="173"/>
      <c r="C11" s="195">
        <v>0</v>
      </c>
      <c r="D11" s="195">
        <v>0</v>
      </c>
      <c r="E11" s="196">
        <v>0</v>
      </c>
      <c r="F11" s="197">
        <v>0</v>
      </c>
      <c r="G11" s="195">
        <v>0</v>
      </c>
      <c r="H11" s="389">
        <v>0</v>
      </c>
      <c r="I11" s="388">
        <v>0</v>
      </c>
      <c r="J11" s="195">
        <v>0</v>
      </c>
      <c r="K11" s="387">
        <v>0</v>
      </c>
      <c r="L11" s="1938"/>
    </row>
    <row r="12" spans="1:12" s="1195" customFormat="1" ht="13.5">
      <c r="A12" s="1937" t="s">
        <v>1406</v>
      </c>
      <c r="B12" s="173"/>
      <c r="C12" s="195">
        <v>0</v>
      </c>
      <c r="D12" s="195">
        <v>0</v>
      </c>
      <c r="E12" s="196">
        <v>0</v>
      </c>
      <c r="F12" s="197">
        <v>0</v>
      </c>
      <c r="G12" s="195">
        <v>0</v>
      </c>
      <c r="H12" s="389">
        <v>0</v>
      </c>
      <c r="I12" s="388">
        <v>0</v>
      </c>
      <c r="J12" s="195">
        <v>0</v>
      </c>
      <c r="K12" s="387">
        <v>0</v>
      </c>
      <c r="L12" s="1938"/>
    </row>
    <row r="13" spans="1:12" s="1195" customFormat="1" ht="13.5">
      <c r="A13" s="1937" t="s">
        <v>123</v>
      </c>
      <c r="B13" s="173"/>
      <c r="C13" s="195">
        <v>0</v>
      </c>
      <c r="D13" s="195">
        <v>0</v>
      </c>
      <c r="E13" s="196">
        <v>0</v>
      </c>
      <c r="F13" s="197">
        <v>0</v>
      </c>
      <c r="G13" s="195">
        <v>0</v>
      </c>
      <c r="H13" s="389">
        <v>0</v>
      </c>
      <c r="I13" s="388">
        <v>0</v>
      </c>
      <c r="J13" s="195">
        <v>0</v>
      </c>
      <c r="K13" s="387">
        <v>0</v>
      </c>
      <c r="L13" s="1938"/>
    </row>
    <row r="14" spans="1:12" s="1195" customFormat="1" ht="13.5">
      <c r="A14" s="439" t="s">
        <v>1407</v>
      </c>
      <c r="B14" s="610"/>
      <c r="C14" s="90">
        <v>0</v>
      </c>
      <c r="D14" s="90">
        <v>0</v>
      </c>
      <c r="E14" s="435">
        <v>0</v>
      </c>
      <c r="F14" s="436">
        <v>0</v>
      </c>
      <c r="G14" s="90">
        <v>0</v>
      </c>
      <c r="H14" s="437">
        <v>0</v>
      </c>
      <c r="I14" s="1939">
        <v>0</v>
      </c>
      <c r="J14" s="90">
        <v>0</v>
      </c>
      <c r="K14" s="437">
        <v>0</v>
      </c>
      <c r="L14" s="1938"/>
    </row>
    <row r="15" spans="1:12" s="1195" customFormat="1" ht="13.5">
      <c r="A15" s="1937" t="s">
        <v>1408</v>
      </c>
      <c r="B15" s="173"/>
      <c r="C15" s="195">
        <v>0</v>
      </c>
      <c r="D15" s="195">
        <v>0</v>
      </c>
      <c r="E15" s="196">
        <v>0</v>
      </c>
      <c r="F15" s="197">
        <v>0</v>
      </c>
      <c r="G15" s="195">
        <v>0</v>
      </c>
      <c r="H15" s="389">
        <v>0</v>
      </c>
      <c r="I15" s="388">
        <v>0</v>
      </c>
      <c r="J15" s="195">
        <v>0</v>
      </c>
      <c r="K15" s="387">
        <v>0</v>
      </c>
      <c r="L15" s="1938"/>
    </row>
    <row r="16" spans="1:12" s="1195" customFormat="1" ht="13.5">
      <c r="A16" s="1937" t="s">
        <v>1409</v>
      </c>
      <c r="B16" s="173"/>
      <c r="C16" s="195">
        <v>0</v>
      </c>
      <c r="D16" s="195">
        <v>0</v>
      </c>
      <c r="E16" s="196">
        <v>0</v>
      </c>
      <c r="F16" s="197">
        <v>0</v>
      </c>
      <c r="G16" s="195">
        <v>0</v>
      </c>
      <c r="H16" s="389">
        <v>0</v>
      </c>
      <c r="I16" s="388">
        <v>0</v>
      </c>
      <c r="J16" s="195">
        <v>0</v>
      </c>
      <c r="K16" s="387">
        <v>0</v>
      </c>
      <c r="L16" s="1938"/>
    </row>
    <row r="17" spans="1:12" s="1195" customFormat="1" ht="13.5">
      <c r="A17" s="1937" t="s">
        <v>1410</v>
      </c>
      <c r="B17" s="173"/>
      <c r="C17" s="195">
        <v>0</v>
      </c>
      <c r="D17" s="195">
        <v>0</v>
      </c>
      <c r="E17" s="196">
        <v>0</v>
      </c>
      <c r="F17" s="197">
        <v>0</v>
      </c>
      <c r="G17" s="195">
        <v>0</v>
      </c>
      <c r="H17" s="389">
        <v>0</v>
      </c>
      <c r="I17" s="388">
        <v>0</v>
      </c>
      <c r="J17" s="195">
        <v>0</v>
      </c>
      <c r="K17" s="387">
        <v>0</v>
      </c>
      <c r="L17" s="1938"/>
    </row>
    <row r="18" spans="1:12" s="1195" customFormat="1" ht="13.5">
      <c r="A18" s="439" t="s">
        <v>1411</v>
      </c>
      <c r="B18" s="173"/>
      <c r="C18" s="90">
        <v>0</v>
      </c>
      <c r="D18" s="90">
        <v>0</v>
      </c>
      <c r="E18" s="435">
        <v>0</v>
      </c>
      <c r="F18" s="436">
        <v>0</v>
      </c>
      <c r="G18" s="90">
        <v>0</v>
      </c>
      <c r="H18" s="437">
        <v>0</v>
      </c>
      <c r="I18" s="1939">
        <v>0</v>
      </c>
      <c r="J18" s="90">
        <v>0</v>
      </c>
      <c r="K18" s="437">
        <v>0</v>
      </c>
      <c r="L18" s="1938"/>
    </row>
    <row r="19" spans="1:12" s="1195" customFormat="1" ht="13.5">
      <c r="A19" s="1937" t="s">
        <v>1410</v>
      </c>
      <c r="B19" s="173"/>
      <c r="C19" s="195">
        <v>0</v>
      </c>
      <c r="D19" s="195">
        <v>0</v>
      </c>
      <c r="E19" s="196">
        <v>0</v>
      </c>
      <c r="F19" s="197">
        <v>0</v>
      </c>
      <c r="G19" s="195">
        <v>0</v>
      </c>
      <c r="H19" s="389">
        <v>0</v>
      </c>
      <c r="I19" s="388">
        <v>0</v>
      </c>
      <c r="J19" s="195">
        <v>0</v>
      </c>
      <c r="K19" s="387">
        <v>0</v>
      </c>
      <c r="L19" s="1938"/>
    </row>
    <row r="20" spans="1:12" s="1195" customFormat="1" ht="13.5">
      <c r="A20" s="1937" t="s">
        <v>1412</v>
      </c>
      <c r="B20" s="173"/>
      <c r="C20" s="195">
        <v>0</v>
      </c>
      <c r="D20" s="195">
        <v>0</v>
      </c>
      <c r="E20" s="196">
        <v>0</v>
      </c>
      <c r="F20" s="197">
        <v>0</v>
      </c>
      <c r="G20" s="195">
        <v>0</v>
      </c>
      <c r="H20" s="389">
        <v>0</v>
      </c>
      <c r="I20" s="388">
        <v>0</v>
      </c>
      <c r="J20" s="195">
        <v>0</v>
      </c>
      <c r="K20" s="387">
        <v>0</v>
      </c>
      <c r="L20" s="1938"/>
    </row>
    <row r="21" spans="1:12" s="1195" customFormat="1" ht="13.5">
      <c r="A21" s="433" t="s">
        <v>1413</v>
      </c>
      <c r="B21" s="173"/>
      <c r="C21" s="90">
        <v>0</v>
      </c>
      <c r="D21" s="90">
        <v>0</v>
      </c>
      <c r="E21" s="90">
        <v>0</v>
      </c>
      <c r="F21" s="436">
        <v>0</v>
      </c>
      <c r="G21" s="90">
        <v>0</v>
      </c>
      <c r="H21" s="437">
        <v>0</v>
      </c>
      <c r="I21" s="1939">
        <v>0</v>
      </c>
      <c r="J21" s="90">
        <v>0</v>
      </c>
      <c r="K21" s="437">
        <v>0</v>
      </c>
      <c r="L21" s="1938"/>
    </row>
    <row r="22" spans="1:12" s="1195" customFormat="1" ht="13.5">
      <c r="A22" s="1937" t="s">
        <v>617</v>
      </c>
      <c r="B22" s="173"/>
      <c r="C22" s="195">
        <v>0</v>
      </c>
      <c r="D22" s="195">
        <v>0</v>
      </c>
      <c r="E22" s="196">
        <v>0</v>
      </c>
      <c r="F22" s="388">
        <v>0</v>
      </c>
      <c r="G22" s="195">
        <v>0</v>
      </c>
      <c r="H22" s="389">
        <v>0</v>
      </c>
      <c r="I22" s="388">
        <v>0</v>
      </c>
      <c r="J22" s="195">
        <v>0</v>
      </c>
      <c r="K22" s="387">
        <v>0</v>
      </c>
      <c r="L22" s="1936"/>
    </row>
    <row r="23" spans="1:12" s="1195" customFormat="1" ht="13.5">
      <c r="A23" s="1937" t="s">
        <v>1414</v>
      </c>
      <c r="B23" s="173">
        <v>2</v>
      </c>
      <c r="C23" s="195">
        <v>0</v>
      </c>
      <c r="D23" s="195">
        <v>0</v>
      </c>
      <c r="E23" s="196">
        <v>0</v>
      </c>
      <c r="F23" s="388">
        <v>0</v>
      </c>
      <c r="G23" s="195">
        <v>0</v>
      </c>
      <c r="H23" s="389">
        <v>0</v>
      </c>
      <c r="I23" s="388">
        <v>0</v>
      </c>
      <c r="J23" s="195">
        <v>0</v>
      </c>
      <c r="K23" s="387">
        <v>0</v>
      </c>
      <c r="L23" s="1938"/>
    </row>
    <row r="24" spans="1:12" s="1195" customFormat="1" ht="13.5">
      <c r="A24" s="1937" t="s">
        <v>1415</v>
      </c>
      <c r="B24" s="173"/>
      <c r="C24" s="195">
        <v>0</v>
      </c>
      <c r="D24" s="195">
        <v>0</v>
      </c>
      <c r="E24" s="196">
        <v>0</v>
      </c>
      <c r="F24" s="388">
        <v>0</v>
      </c>
      <c r="G24" s="195">
        <v>0</v>
      </c>
      <c r="H24" s="389">
        <v>0</v>
      </c>
      <c r="I24" s="388">
        <v>0</v>
      </c>
      <c r="J24" s="195">
        <v>0</v>
      </c>
      <c r="K24" s="387">
        <v>0</v>
      </c>
      <c r="L24" s="1938"/>
    </row>
    <row r="25" spans="1:12" s="1195" customFormat="1" ht="13.5">
      <c r="A25" s="1937" t="s">
        <v>94</v>
      </c>
      <c r="B25" s="173">
        <v>3</v>
      </c>
      <c r="C25" s="195">
        <v>0</v>
      </c>
      <c r="D25" s="195">
        <v>0</v>
      </c>
      <c r="E25" s="196">
        <v>0</v>
      </c>
      <c r="F25" s="388">
        <v>0</v>
      </c>
      <c r="G25" s="195">
        <v>0</v>
      </c>
      <c r="H25" s="389">
        <v>0</v>
      </c>
      <c r="I25" s="388">
        <v>0</v>
      </c>
      <c r="J25" s="195">
        <v>0</v>
      </c>
      <c r="K25" s="387">
        <v>0</v>
      </c>
      <c r="L25" s="1938"/>
    </row>
    <row r="26" spans="1:12" ht="6.75" customHeight="1">
      <c r="A26" s="453"/>
      <c r="B26" s="173"/>
      <c r="C26" s="110"/>
      <c r="D26" s="110"/>
      <c r="E26" s="111"/>
      <c r="F26" s="112"/>
      <c r="G26" s="110"/>
      <c r="H26" s="113"/>
      <c r="I26" s="112"/>
      <c r="J26" s="110"/>
      <c r="K26" s="111"/>
      <c r="L26" s="24"/>
    </row>
    <row r="27" spans="1:12">
      <c r="A27" s="172" t="s">
        <v>438</v>
      </c>
      <c r="B27" s="173"/>
      <c r="C27" s="121">
        <v>0</v>
      </c>
      <c r="D27" s="121">
        <v>0</v>
      </c>
      <c r="E27" s="122">
        <v>0</v>
      </c>
      <c r="F27" s="123">
        <v>0</v>
      </c>
      <c r="G27" s="121">
        <v>0</v>
      </c>
      <c r="H27" s="124">
        <v>0</v>
      </c>
      <c r="I27" s="123">
        <v>0</v>
      </c>
      <c r="J27" s="121">
        <v>0</v>
      </c>
      <c r="K27" s="122">
        <v>0</v>
      </c>
      <c r="L27" s="24"/>
    </row>
    <row r="28" spans="1:12">
      <c r="A28" s="433" t="s">
        <v>1416</v>
      </c>
      <c r="B28" s="173"/>
      <c r="C28" s="200">
        <v>0</v>
      </c>
      <c r="D28" s="200">
        <v>0</v>
      </c>
      <c r="E28" s="1940">
        <v>0</v>
      </c>
      <c r="F28" s="1873">
        <v>0</v>
      </c>
      <c r="G28" s="200">
        <v>0</v>
      </c>
      <c r="H28" s="1941">
        <v>0</v>
      </c>
      <c r="I28" s="1873">
        <v>0</v>
      </c>
      <c r="J28" s="200">
        <v>0</v>
      </c>
      <c r="K28" s="1442">
        <v>0</v>
      </c>
      <c r="L28" s="1938"/>
    </row>
    <row r="29" spans="1:12">
      <c r="A29" s="433" t="s">
        <v>1417</v>
      </c>
      <c r="B29" s="173"/>
      <c r="C29" s="195">
        <v>0</v>
      </c>
      <c r="D29" s="195">
        <v>0</v>
      </c>
      <c r="E29" s="387">
        <v>0</v>
      </c>
      <c r="F29" s="388">
        <v>0</v>
      </c>
      <c r="G29" s="195">
        <v>0</v>
      </c>
      <c r="H29" s="389">
        <v>0</v>
      </c>
      <c r="I29" s="388">
        <v>0</v>
      </c>
      <c r="J29" s="195">
        <v>0</v>
      </c>
      <c r="K29" s="387">
        <v>0</v>
      </c>
      <c r="L29" s="1938"/>
    </row>
    <row r="30" spans="1:12">
      <c r="A30" s="433" t="s">
        <v>1418</v>
      </c>
      <c r="B30" s="173"/>
      <c r="C30" s="195">
        <v>0</v>
      </c>
      <c r="D30" s="195">
        <v>0</v>
      </c>
      <c r="E30" s="387">
        <v>0</v>
      </c>
      <c r="F30" s="388">
        <v>0</v>
      </c>
      <c r="G30" s="195">
        <v>0</v>
      </c>
      <c r="H30" s="389">
        <v>0</v>
      </c>
      <c r="I30" s="388">
        <v>0</v>
      </c>
      <c r="J30" s="195">
        <v>0</v>
      </c>
      <c r="K30" s="387">
        <v>0</v>
      </c>
      <c r="L30" s="1938"/>
    </row>
    <row r="31" spans="1:12">
      <c r="A31" s="433" t="s">
        <v>1419</v>
      </c>
      <c r="B31" s="173"/>
      <c r="C31" s="195">
        <v>0</v>
      </c>
      <c r="D31" s="195">
        <v>0</v>
      </c>
      <c r="E31" s="387">
        <v>0</v>
      </c>
      <c r="F31" s="388">
        <v>0</v>
      </c>
      <c r="G31" s="195">
        <v>0</v>
      </c>
      <c r="H31" s="389">
        <v>0</v>
      </c>
      <c r="I31" s="388">
        <v>0</v>
      </c>
      <c r="J31" s="195">
        <v>0</v>
      </c>
      <c r="K31" s="387">
        <v>0</v>
      </c>
      <c r="L31" s="1938"/>
    </row>
    <row r="32" spans="1:12">
      <c r="A32" s="433" t="s">
        <v>1420</v>
      </c>
      <c r="B32" s="173"/>
      <c r="C32" s="195">
        <v>0</v>
      </c>
      <c r="D32" s="195">
        <v>0</v>
      </c>
      <c r="E32" s="387">
        <v>0</v>
      </c>
      <c r="F32" s="388">
        <v>0</v>
      </c>
      <c r="G32" s="195">
        <v>0</v>
      </c>
      <c r="H32" s="389">
        <v>0</v>
      </c>
      <c r="I32" s="388">
        <v>0</v>
      </c>
      <c r="J32" s="195">
        <v>0</v>
      </c>
      <c r="K32" s="387">
        <v>0</v>
      </c>
      <c r="L32" s="1938"/>
    </row>
    <row r="33" spans="1:15">
      <c r="A33" s="433" t="s">
        <v>1421</v>
      </c>
      <c r="B33" s="173"/>
      <c r="C33" s="195">
        <v>0</v>
      </c>
      <c r="D33" s="195">
        <v>0</v>
      </c>
      <c r="E33" s="387">
        <v>0</v>
      </c>
      <c r="F33" s="388">
        <v>0</v>
      </c>
      <c r="G33" s="195">
        <v>0</v>
      </c>
      <c r="H33" s="389">
        <v>0</v>
      </c>
      <c r="I33" s="388">
        <v>0</v>
      </c>
      <c r="J33" s="195">
        <v>0</v>
      </c>
      <c r="K33" s="387">
        <v>0</v>
      </c>
      <c r="L33" s="1938"/>
    </row>
    <row r="34" spans="1:15">
      <c r="A34" s="433" t="s">
        <v>1422</v>
      </c>
      <c r="B34" s="173"/>
      <c r="C34" s="195">
        <v>0</v>
      </c>
      <c r="D34" s="195">
        <v>0</v>
      </c>
      <c r="E34" s="387">
        <v>0</v>
      </c>
      <c r="F34" s="388">
        <v>0</v>
      </c>
      <c r="G34" s="195">
        <v>0</v>
      </c>
      <c r="H34" s="389">
        <v>0</v>
      </c>
      <c r="I34" s="388">
        <v>0</v>
      </c>
      <c r="J34" s="195">
        <v>0</v>
      </c>
      <c r="K34" s="387">
        <v>0</v>
      </c>
      <c r="L34" s="1938"/>
    </row>
    <row r="35" spans="1:15">
      <c r="A35" s="433" t="s">
        <v>1423</v>
      </c>
      <c r="B35" s="173"/>
      <c r="C35" s="195">
        <v>0</v>
      </c>
      <c r="D35" s="195">
        <v>0</v>
      </c>
      <c r="E35" s="387">
        <v>0</v>
      </c>
      <c r="F35" s="388">
        <v>0</v>
      </c>
      <c r="G35" s="195">
        <v>0</v>
      </c>
      <c r="H35" s="389">
        <v>0</v>
      </c>
      <c r="I35" s="388">
        <v>0</v>
      </c>
      <c r="J35" s="195">
        <v>0</v>
      </c>
      <c r="K35" s="387">
        <v>0</v>
      </c>
      <c r="L35" s="1938"/>
    </row>
    <row r="36" spans="1:15">
      <c r="A36" s="433" t="s">
        <v>1424</v>
      </c>
      <c r="B36" s="173">
        <v>7</v>
      </c>
      <c r="C36" s="195">
        <v>0</v>
      </c>
      <c r="D36" s="195">
        <v>0</v>
      </c>
      <c r="E36" s="387">
        <v>0</v>
      </c>
      <c r="F36" s="388">
        <v>0</v>
      </c>
      <c r="G36" s="195">
        <v>0</v>
      </c>
      <c r="H36" s="389">
        <v>0</v>
      </c>
      <c r="I36" s="388">
        <v>0</v>
      </c>
      <c r="J36" s="195">
        <v>0</v>
      </c>
      <c r="K36" s="387">
        <v>0</v>
      </c>
      <c r="L36" s="1938"/>
    </row>
    <row r="37" spans="1:15">
      <c r="A37" s="433" t="s">
        <v>124</v>
      </c>
      <c r="B37" s="173"/>
      <c r="C37" s="195">
        <v>0</v>
      </c>
      <c r="D37" s="195">
        <v>0</v>
      </c>
      <c r="E37" s="387">
        <v>0</v>
      </c>
      <c r="F37" s="388">
        <v>0</v>
      </c>
      <c r="G37" s="195">
        <v>0</v>
      </c>
      <c r="H37" s="389">
        <v>0</v>
      </c>
      <c r="I37" s="388">
        <v>0</v>
      </c>
      <c r="J37" s="195">
        <v>0</v>
      </c>
      <c r="K37" s="387">
        <v>0</v>
      </c>
      <c r="L37" s="1938"/>
      <c r="O37" s="24"/>
    </row>
    <row r="38" spans="1:15">
      <c r="A38" s="433" t="s">
        <v>1425</v>
      </c>
      <c r="B38" s="173"/>
      <c r="C38" s="195">
        <v>0</v>
      </c>
      <c r="D38" s="195">
        <v>0</v>
      </c>
      <c r="E38" s="387">
        <v>0</v>
      </c>
      <c r="F38" s="388">
        <v>0</v>
      </c>
      <c r="G38" s="195">
        <v>0</v>
      </c>
      <c r="H38" s="389">
        <v>0</v>
      </c>
      <c r="I38" s="388">
        <v>0</v>
      </c>
      <c r="J38" s="195">
        <v>0</v>
      </c>
      <c r="K38" s="387">
        <v>0</v>
      </c>
      <c r="L38" s="1938"/>
    </row>
    <row r="39" spans="1:15">
      <c r="A39" s="433" t="s">
        <v>1426</v>
      </c>
      <c r="B39" s="173"/>
      <c r="C39" s="195">
        <v>0</v>
      </c>
      <c r="D39" s="195">
        <v>0</v>
      </c>
      <c r="E39" s="387">
        <v>0</v>
      </c>
      <c r="F39" s="388">
        <v>0</v>
      </c>
      <c r="G39" s="195">
        <v>0</v>
      </c>
      <c r="H39" s="389">
        <v>0</v>
      </c>
      <c r="I39" s="388">
        <v>0</v>
      </c>
      <c r="J39" s="195">
        <v>0</v>
      </c>
      <c r="K39" s="387">
        <v>0</v>
      </c>
      <c r="L39" s="1938"/>
    </row>
    <row r="40" spans="1:15">
      <c r="A40" s="433" t="s">
        <v>1427</v>
      </c>
      <c r="B40" s="173">
        <v>8</v>
      </c>
      <c r="C40" s="195">
        <v>0</v>
      </c>
      <c r="D40" s="195">
        <v>0</v>
      </c>
      <c r="E40" s="387">
        <v>0</v>
      </c>
      <c r="F40" s="388">
        <v>0</v>
      </c>
      <c r="G40" s="195">
        <v>0</v>
      </c>
      <c r="H40" s="389">
        <v>0</v>
      </c>
      <c r="I40" s="388">
        <v>0</v>
      </c>
      <c r="J40" s="195">
        <v>0</v>
      </c>
      <c r="K40" s="387">
        <v>0</v>
      </c>
      <c r="L40" s="24"/>
    </row>
    <row r="41" spans="1:15">
      <c r="A41" s="433" t="s">
        <v>94</v>
      </c>
      <c r="B41" s="173"/>
      <c r="C41" s="722">
        <v>0</v>
      </c>
      <c r="D41" s="722">
        <v>0</v>
      </c>
      <c r="E41" s="723">
        <v>0</v>
      </c>
      <c r="F41" s="724">
        <v>0</v>
      </c>
      <c r="G41" s="722">
        <v>0</v>
      </c>
      <c r="H41" s="725">
        <v>0</v>
      </c>
      <c r="I41" s="724">
        <v>0</v>
      </c>
      <c r="J41" s="722">
        <v>0</v>
      </c>
      <c r="K41" s="723">
        <v>0</v>
      </c>
      <c r="L41" s="1938"/>
    </row>
    <row r="42" spans="1:15" ht="5.25" customHeight="1">
      <c r="A42" s="453"/>
      <c r="B42" s="173"/>
      <c r="C42" s="110"/>
      <c r="D42" s="110"/>
      <c r="E42" s="111"/>
      <c r="F42" s="112"/>
      <c r="G42" s="110"/>
      <c r="H42" s="113"/>
      <c r="I42" s="112"/>
      <c r="J42" s="110"/>
      <c r="K42" s="111"/>
      <c r="L42" s="24"/>
    </row>
    <row r="43" spans="1:15">
      <c r="A43" s="172" t="s">
        <v>439</v>
      </c>
      <c r="B43" s="173"/>
      <c r="C43" s="110">
        <v>0</v>
      </c>
      <c r="D43" s="110">
        <v>0</v>
      </c>
      <c r="E43" s="111">
        <v>0</v>
      </c>
      <c r="F43" s="112">
        <v>0</v>
      </c>
      <c r="G43" s="110">
        <v>0</v>
      </c>
      <c r="H43" s="113">
        <v>0</v>
      </c>
      <c r="I43" s="112">
        <v>0</v>
      </c>
      <c r="J43" s="110">
        <v>0</v>
      </c>
      <c r="K43" s="111">
        <v>0</v>
      </c>
      <c r="L43" s="24"/>
    </row>
    <row r="44" spans="1:15">
      <c r="A44" s="433" t="s">
        <v>1428</v>
      </c>
      <c r="B44" s="173"/>
      <c r="C44" s="210">
        <v>0</v>
      </c>
      <c r="D44" s="210">
        <v>0</v>
      </c>
      <c r="E44" s="1940">
        <v>0</v>
      </c>
      <c r="F44" s="1942">
        <v>0</v>
      </c>
      <c r="G44" s="210">
        <v>0</v>
      </c>
      <c r="H44" s="1943">
        <v>0</v>
      </c>
      <c r="I44" s="1942">
        <v>0</v>
      </c>
      <c r="J44" s="210">
        <v>0</v>
      </c>
      <c r="K44" s="1940">
        <v>0</v>
      </c>
      <c r="L44" s="24"/>
    </row>
    <row r="45" spans="1:15">
      <c r="A45" s="439" t="s">
        <v>94</v>
      </c>
      <c r="B45" s="173">
        <v>9</v>
      </c>
      <c r="C45" s="529">
        <v>0</v>
      </c>
      <c r="D45" s="529">
        <v>0</v>
      </c>
      <c r="E45" s="1944">
        <v>0</v>
      </c>
      <c r="F45" s="1945">
        <v>0</v>
      </c>
      <c r="G45" s="529">
        <v>0</v>
      </c>
      <c r="H45" s="1946">
        <v>0</v>
      </c>
      <c r="I45" s="1945">
        <v>0</v>
      </c>
      <c r="J45" s="529">
        <v>0</v>
      </c>
      <c r="K45" s="1944">
        <v>0</v>
      </c>
      <c r="L45" s="24"/>
    </row>
    <row r="46" spans="1:15" ht="4.5" customHeight="1">
      <c r="A46" s="453"/>
      <c r="B46" s="173"/>
      <c r="C46" s="110"/>
      <c r="D46" s="110"/>
      <c r="E46" s="111"/>
      <c r="F46" s="112"/>
      <c r="G46" s="110"/>
      <c r="H46" s="113"/>
      <c r="I46" s="112"/>
      <c r="J46" s="110"/>
      <c r="K46" s="111"/>
      <c r="L46" s="24"/>
    </row>
    <row r="47" spans="1:15">
      <c r="A47" s="172" t="s">
        <v>440</v>
      </c>
      <c r="B47" s="173"/>
      <c r="C47" s="121">
        <v>0</v>
      </c>
      <c r="D47" s="121">
        <v>0</v>
      </c>
      <c r="E47" s="122">
        <v>0</v>
      </c>
      <c r="F47" s="123">
        <v>0</v>
      </c>
      <c r="G47" s="121">
        <v>0</v>
      </c>
      <c r="H47" s="124">
        <v>0</v>
      </c>
      <c r="I47" s="123">
        <v>0</v>
      </c>
      <c r="J47" s="121">
        <v>0</v>
      </c>
      <c r="K47" s="122">
        <v>0</v>
      </c>
      <c r="L47" s="24"/>
    </row>
    <row r="48" spans="1:15">
      <c r="A48" s="433" t="s">
        <v>1429</v>
      </c>
      <c r="B48" s="173"/>
      <c r="C48" s="200">
        <v>0</v>
      </c>
      <c r="D48" s="200">
        <v>0</v>
      </c>
      <c r="E48" s="1442">
        <v>0</v>
      </c>
      <c r="F48" s="1873">
        <v>0</v>
      </c>
      <c r="G48" s="210">
        <v>0</v>
      </c>
      <c r="H48" s="1943">
        <v>0</v>
      </c>
      <c r="I48" s="1942">
        <v>0</v>
      </c>
      <c r="J48" s="210">
        <v>0</v>
      </c>
      <c r="K48" s="1940">
        <v>0</v>
      </c>
      <c r="L48" s="1938"/>
    </row>
    <row r="49" spans="1:12">
      <c r="A49" s="433" t="s">
        <v>94</v>
      </c>
      <c r="B49" s="173"/>
      <c r="C49" s="722">
        <v>0</v>
      </c>
      <c r="D49" s="722">
        <v>0</v>
      </c>
      <c r="E49" s="723">
        <v>0</v>
      </c>
      <c r="F49" s="724">
        <v>0</v>
      </c>
      <c r="G49" s="722">
        <v>0</v>
      </c>
      <c r="H49" s="725">
        <v>0</v>
      </c>
      <c r="I49" s="724">
        <v>0</v>
      </c>
      <c r="J49" s="722">
        <v>0</v>
      </c>
      <c r="K49" s="723">
        <v>0</v>
      </c>
      <c r="L49" s="24"/>
    </row>
    <row r="50" spans="1:12" ht="4.5" customHeight="1">
      <c r="A50" s="453"/>
      <c r="B50" s="173"/>
      <c r="C50" s="110"/>
      <c r="D50" s="110"/>
      <c r="E50" s="111"/>
      <c r="F50" s="112"/>
      <c r="G50" s="110"/>
      <c r="H50" s="113"/>
      <c r="I50" s="112"/>
      <c r="J50" s="110"/>
      <c r="K50" s="111"/>
      <c r="L50" s="24"/>
    </row>
    <row r="51" spans="1:12">
      <c r="A51" s="172" t="s">
        <v>441</v>
      </c>
      <c r="B51" s="173"/>
      <c r="C51" s="121">
        <v>0</v>
      </c>
      <c r="D51" s="121">
        <v>0</v>
      </c>
      <c r="E51" s="122">
        <v>0</v>
      </c>
      <c r="F51" s="123">
        <v>0</v>
      </c>
      <c r="G51" s="121">
        <v>0</v>
      </c>
      <c r="H51" s="124">
        <v>0</v>
      </c>
      <c r="I51" s="123">
        <v>0</v>
      </c>
      <c r="J51" s="121">
        <v>0</v>
      </c>
      <c r="K51" s="122">
        <v>0</v>
      </c>
      <c r="L51" s="24"/>
    </row>
    <row r="52" spans="1:12">
      <c r="A52" s="439" t="s">
        <v>1430</v>
      </c>
      <c r="B52" s="173"/>
      <c r="C52" s="200">
        <v>0</v>
      </c>
      <c r="D52" s="200">
        <v>0</v>
      </c>
      <c r="E52" s="1442">
        <v>0</v>
      </c>
      <c r="F52" s="1873">
        <v>0</v>
      </c>
      <c r="G52" s="200">
        <v>0</v>
      </c>
      <c r="H52" s="1941">
        <v>0</v>
      </c>
      <c r="I52" s="1873">
        <v>0</v>
      </c>
      <c r="J52" s="200">
        <v>0</v>
      </c>
      <c r="K52" s="1442">
        <v>0</v>
      </c>
      <c r="L52" s="1938"/>
    </row>
    <row r="53" spans="1:12">
      <c r="A53" s="439" t="s">
        <v>1431</v>
      </c>
      <c r="B53" s="173">
        <v>10</v>
      </c>
      <c r="C53" s="195">
        <v>0</v>
      </c>
      <c r="D53" s="195">
        <v>0</v>
      </c>
      <c r="E53" s="387">
        <v>0</v>
      </c>
      <c r="F53" s="388">
        <v>0</v>
      </c>
      <c r="G53" s="195">
        <v>0</v>
      </c>
      <c r="H53" s="389">
        <v>0</v>
      </c>
      <c r="I53" s="388">
        <v>0</v>
      </c>
      <c r="J53" s="195">
        <v>0</v>
      </c>
      <c r="K53" s="387">
        <v>0</v>
      </c>
      <c r="L53" s="24"/>
    </row>
    <row r="54" spans="1:12">
      <c r="A54" s="439" t="s">
        <v>1432</v>
      </c>
      <c r="B54" s="173"/>
      <c r="C54" s="195">
        <v>0</v>
      </c>
      <c r="D54" s="195">
        <v>0</v>
      </c>
      <c r="E54" s="387">
        <v>0</v>
      </c>
      <c r="F54" s="388">
        <v>0</v>
      </c>
      <c r="G54" s="195">
        <v>0</v>
      </c>
      <c r="H54" s="389">
        <v>0</v>
      </c>
      <c r="I54" s="388">
        <v>0</v>
      </c>
      <c r="J54" s="195">
        <v>0</v>
      </c>
      <c r="K54" s="387">
        <v>0</v>
      </c>
      <c r="L54" s="1938"/>
    </row>
    <row r="55" spans="1:12">
      <c r="A55" s="439" t="s">
        <v>1433</v>
      </c>
      <c r="B55" s="173"/>
      <c r="C55" s="195">
        <v>0</v>
      </c>
      <c r="D55" s="195">
        <v>0</v>
      </c>
      <c r="E55" s="387">
        <v>0</v>
      </c>
      <c r="F55" s="388">
        <v>0</v>
      </c>
      <c r="G55" s="195">
        <v>0</v>
      </c>
      <c r="H55" s="389">
        <v>0</v>
      </c>
      <c r="I55" s="388">
        <v>0</v>
      </c>
      <c r="J55" s="195">
        <v>0</v>
      </c>
      <c r="K55" s="387">
        <v>0</v>
      </c>
      <c r="L55" s="1938"/>
    </row>
    <row r="56" spans="1:12">
      <c r="A56" s="439" t="s">
        <v>1434</v>
      </c>
      <c r="B56" s="173"/>
      <c r="C56" s="195">
        <v>0</v>
      </c>
      <c r="D56" s="195">
        <v>0</v>
      </c>
      <c r="E56" s="387">
        <v>0</v>
      </c>
      <c r="F56" s="388">
        <v>0</v>
      </c>
      <c r="G56" s="195">
        <v>0</v>
      </c>
      <c r="H56" s="389">
        <v>0</v>
      </c>
      <c r="I56" s="388">
        <v>0</v>
      </c>
      <c r="J56" s="195">
        <v>0</v>
      </c>
      <c r="K56" s="387">
        <v>0</v>
      </c>
      <c r="L56" s="1938"/>
    </row>
    <row r="57" spans="1:12">
      <c r="A57" s="439" t="s">
        <v>146</v>
      </c>
      <c r="B57" s="173"/>
      <c r="C57" s="195">
        <v>0</v>
      </c>
      <c r="D57" s="195">
        <v>0</v>
      </c>
      <c r="E57" s="387">
        <v>0</v>
      </c>
      <c r="F57" s="388">
        <v>0</v>
      </c>
      <c r="G57" s="195">
        <v>0</v>
      </c>
      <c r="H57" s="389">
        <v>0</v>
      </c>
      <c r="I57" s="388">
        <v>0</v>
      </c>
      <c r="J57" s="195">
        <v>0</v>
      </c>
      <c r="K57" s="387">
        <v>0</v>
      </c>
      <c r="L57" s="1938"/>
    </row>
    <row r="58" spans="1:12">
      <c r="A58" s="439" t="s">
        <v>149</v>
      </c>
      <c r="B58" s="173"/>
      <c r="C58" s="195">
        <v>0</v>
      </c>
      <c r="D58" s="195">
        <v>0</v>
      </c>
      <c r="E58" s="387">
        <v>0</v>
      </c>
      <c r="F58" s="388">
        <v>0</v>
      </c>
      <c r="G58" s="195">
        <v>0</v>
      </c>
      <c r="H58" s="389">
        <v>0</v>
      </c>
      <c r="I58" s="388">
        <v>0</v>
      </c>
      <c r="J58" s="195">
        <v>0</v>
      </c>
      <c r="K58" s="387">
        <v>0</v>
      </c>
      <c r="L58" s="1936"/>
    </row>
    <row r="59" spans="1:12">
      <c r="A59" s="439" t="s">
        <v>1435</v>
      </c>
      <c r="B59" s="173"/>
      <c r="C59" s="195">
        <v>0</v>
      </c>
      <c r="D59" s="195">
        <v>0</v>
      </c>
      <c r="E59" s="387">
        <v>0</v>
      </c>
      <c r="F59" s="388">
        <v>0</v>
      </c>
      <c r="G59" s="195">
        <v>0</v>
      </c>
      <c r="H59" s="389">
        <v>0</v>
      </c>
      <c r="I59" s="388">
        <v>0</v>
      </c>
      <c r="J59" s="195">
        <v>0</v>
      </c>
      <c r="K59" s="387">
        <v>0</v>
      </c>
      <c r="L59" s="1938"/>
    </row>
    <row r="60" spans="1:12">
      <c r="A60" s="439" t="s">
        <v>1436</v>
      </c>
      <c r="B60" s="173"/>
      <c r="C60" s="195">
        <v>0</v>
      </c>
      <c r="D60" s="195">
        <v>0</v>
      </c>
      <c r="E60" s="387">
        <v>0</v>
      </c>
      <c r="F60" s="388">
        <v>0</v>
      </c>
      <c r="G60" s="195">
        <v>0</v>
      </c>
      <c r="H60" s="389">
        <v>0</v>
      </c>
      <c r="I60" s="388">
        <v>0</v>
      </c>
      <c r="J60" s="195">
        <v>0</v>
      </c>
      <c r="K60" s="387">
        <v>0</v>
      </c>
      <c r="L60" s="1938"/>
    </row>
    <row r="61" spans="1:12">
      <c r="A61" s="439" t="s">
        <v>1437</v>
      </c>
      <c r="B61" s="173"/>
      <c r="C61" s="195">
        <v>0</v>
      </c>
      <c r="D61" s="195">
        <v>0</v>
      </c>
      <c r="E61" s="387">
        <v>0</v>
      </c>
      <c r="F61" s="388">
        <v>0</v>
      </c>
      <c r="G61" s="195">
        <v>0</v>
      </c>
      <c r="H61" s="389">
        <v>0</v>
      </c>
      <c r="I61" s="388">
        <v>0</v>
      </c>
      <c r="J61" s="195">
        <v>0</v>
      </c>
      <c r="K61" s="387">
        <v>0</v>
      </c>
      <c r="L61" s="1938"/>
    </row>
    <row r="62" spans="1:12">
      <c r="A62" s="439" t="s">
        <v>1438</v>
      </c>
      <c r="B62" s="173"/>
      <c r="C62" s="195">
        <v>0</v>
      </c>
      <c r="D62" s="195">
        <v>0</v>
      </c>
      <c r="E62" s="387">
        <v>0</v>
      </c>
      <c r="F62" s="388">
        <v>0</v>
      </c>
      <c r="G62" s="195">
        <v>0</v>
      </c>
      <c r="H62" s="389">
        <v>0</v>
      </c>
      <c r="I62" s="388">
        <v>0</v>
      </c>
      <c r="J62" s="195">
        <v>0</v>
      </c>
      <c r="K62" s="387">
        <v>0</v>
      </c>
      <c r="L62" s="1938"/>
    </row>
    <row r="63" spans="1:12">
      <c r="A63" s="433" t="s">
        <v>94</v>
      </c>
      <c r="B63" s="173"/>
      <c r="C63" s="722">
        <v>0</v>
      </c>
      <c r="D63" s="722">
        <v>0</v>
      </c>
      <c r="E63" s="723">
        <v>0</v>
      </c>
      <c r="F63" s="724">
        <v>0</v>
      </c>
      <c r="G63" s="722">
        <v>0</v>
      </c>
      <c r="H63" s="725">
        <v>0</v>
      </c>
      <c r="I63" s="724">
        <v>0</v>
      </c>
      <c r="J63" s="722">
        <v>0</v>
      </c>
      <c r="K63" s="723">
        <v>0</v>
      </c>
      <c r="L63" s="1938"/>
    </row>
    <row r="64" spans="1:12">
      <c r="A64" s="1947"/>
      <c r="B64" s="173"/>
      <c r="C64" s="110"/>
      <c r="D64" s="110"/>
      <c r="E64" s="111"/>
      <c r="F64" s="112"/>
      <c r="G64" s="110"/>
      <c r="H64" s="113"/>
      <c r="I64" s="112"/>
      <c r="J64" s="110"/>
      <c r="K64" s="111"/>
      <c r="L64" s="24"/>
    </row>
    <row r="65" spans="1:12">
      <c r="A65" s="172" t="s">
        <v>1439</v>
      </c>
      <c r="B65" s="173"/>
      <c r="C65" s="110">
        <v>0</v>
      </c>
      <c r="D65" s="110">
        <v>0</v>
      </c>
      <c r="E65" s="111">
        <v>0</v>
      </c>
      <c r="F65" s="112">
        <v>0</v>
      </c>
      <c r="G65" s="110">
        <v>0</v>
      </c>
      <c r="H65" s="113">
        <v>0</v>
      </c>
      <c r="I65" s="112">
        <v>0</v>
      </c>
      <c r="J65" s="110">
        <v>0</v>
      </c>
      <c r="K65" s="111">
        <v>0</v>
      </c>
      <c r="L65" s="24"/>
    </row>
    <row r="66" spans="1:12">
      <c r="A66" s="1716" t="s">
        <v>1440</v>
      </c>
      <c r="B66" s="173"/>
      <c r="C66" s="200">
        <v>0</v>
      </c>
      <c r="D66" s="200">
        <v>0</v>
      </c>
      <c r="E66" s="1442">
        <v>0</v>
      </c>
      <c r="F66" s="1873">
        <v>0</v>
      </c>
      <c r="G66" s="200">
        <v>0</v>
      </c>
      <c r="H66" s="1941">
        <v>0</v>
      </c>
      <c r="I66" s="1873">
        <v>0</v>
      </c>
      <c r="J66" s="200">
        <v>0</v>
      </c>
      <c r="K66" s="1442">
        <v>0</v>
      </c>
      <c r="L66" s="24"/>
    </row>
    <row r="67" spans="1:12">
      <c r="A67" s="1716"/>
      <c r="B67" s="173"/>
      <c r="C67" s="722">
        <v>0</v>
      </c>
      <c r="D67" s="722">
        <v>0</v>
      </c>
      <c r="E67" s="723">
        <v>0</v>
      </c>
      <c r="F67" s="724">
        <v>0</v>
      </c>
      <c r="G67" s="722">
        <v>0</v>
      </c>
      <c r="H67" s="725">
        <v>0</v>
      </c>
      <c r="I67" s="724">
        <v>0</v>
      </c>
      <c r="J67" s="722">
        <v>0</v>
      </c>
      <c r="K67" s="723">
        <v>0</v>
      </c>
      <c r="L67" s="24"/>
    </row>
    <row r="68" spans="1:12">
      <c r="A68" s="1947"/>
      <c r="B68" s="173"/>
      <c r="C68" s="110"/>
      <c r="D68" s="110"/>
      <c r="E68" s="111"/>
      <c r="F68" s="112"/>
      <c r="G68" s="110"/>
      <c r="H68" s="113"/>
      <c r="I68" s="112"/>
      <c r="J68" s="110"/>
      <c r="K68" s="111"/>
      <c r="L68" s="24"/>
    </row>
    <row r="69" spans="1:12">
      <c r="A69" s="172" t="s">
        <v>443</v>
      </c>
      <c r="B69" s="173"/>
      <c r="C69" s="110">
        <v>0</v>
      </c>
      <c r="D69" s="110">
        <v>0</v>
      </c>
      <c r="E69" s="111">
        <v>0</v>
      </c>
      <c r="F69" s="112">
        <v>0</v>
      </c>
      <c r="G69" s="110">
        <v>0</v>
      </c>
      <c r="H69" s="113">
        <v>0</v>
      </c>
      <c r="I69" s="112">
        <v>0</v>
      </c>
      <c r="J69" s="110">
        <v>0</v>
      </c>
      <c r="K69" s="111">
        <v>0</v>
      </c>
      <c r="L69" s="24"/>
    </row>
    <row r="70" spans="1:12">
      <c r="A70" s="1716" t="s">
        <v>1440</v>
      </c>
      <c r="B70" s="173"/>
      <c r="C70" s="200">
        <v>0</v>
      </c>
      <c r="D70" s="200">
        <v>0</v>
      </c>
      <c r="E70" s="1442">
        <v>0</v>
      </c>
      <c r="F70" s="1873">
        <v>0</v>
      </c>
      <c r="G70" s="200">
        <v>0</v>
      </c>
      <c r="H70" s="1941">
        <v>0</v>
      </c>
      <c r="I70" s="1873">
        <v>0</v>
      </c>
      <c r="J70" s="200">
        <v>0</v>
      </c>
      <c r="K70" s="1442">
        <v>0</v>
      </c>
      <c r="L70" s="24"/>
    </row>
    <row r="71" spans="1:12">
      <c r="A71" s="1716"/>
      <c r="B71" s="173"/>
      <c r="C71" s="722">
        <v>0</v>
      </c>
      <c r="D71" s="722">
        <v>0</v>
      </c>
      <c r="E71" s="723">
        <v>0</v>
      </c>
      <c r="F71" s="724">
        <v>0</v>
      </c>
      <c r="G71" s="722">
        <v>0</v>
      </c>
      <c r="H71" s="725">
        <v>0</v>
      </c>
      <c r="I71" s="724">
        <v>0</v>
      </c>
      <c r="J71" s="722">
        <v>0</v>
      </c>
      <c r="K71" s="723">
        <v>0</v>
      </c>
      <c r="L71" s="24"/>
    </row>
    <row r="72" spans="1:12">
      <c r="A72" s="453"/>
      <c r="B72" s="173"/>
      <c r="C72" s="110"/>
      <c r="D72" s="110"/>
      <c r="E72" s="111"/>
      <c r="F72" s="112"/>
      <c r="G72" s="110"/>
      <c r="H72" s="113"/>
      <c r="I72" s="112"/>
      <c r="J72" s="110"/>
      <c r="K72" s="111"/>
      <c r="L72" s="24"/>
    </row>
    <row r="73" spans="1:12">
      <c r="A73" s="172" t="s">
        <v>444</v>
      </c>
      <c r="B73" s="173"/>
      <c r="C73" s="110">
        <v>0</v>
      </c>
      <c r="D73" s="110">
        <v>0</v>
      </c>
      <c r="E73" s="111">
        <v>0</v>
      </c>
      <c r="F73" s="112">
        <v>0</v>
      </c>
      <c r="G73" s="110">
        <v>0</v>
      </c>
      <c r="H73" s="113">
        <v>0</v>
      </c>
      <c r="I73" s="112">
        <v>0</v>
      </c>
      <c r="J73" s="110">
        <v>0</v>
      </c>
      <c r="K73" s="111">
        <v>0</v>
      </c>
      <c r="L73" s="24"/>
    </row>
    <row r="74" spans="1:12">
      <c r="A74" s="439" t="s">
        <v>1441</v>
      </c>
      <c r="B74" s="173"/>
      <c r="C74" s="200">
        <v>0</v>
      </c>
      <c r="D74" s="200">
        <v>0</v>
      </c>
      <c r="E74" s="1442">
        <v>0</v>
      </c>
      <c r="F74" s="1873">
        <v>0</v>
      </c>
      <c r="G74" s="200">
        <v>0</v>
      </c>
      <c r="H74" s="1941">
        <v>0</v>
      </c>
      <c r="I74" s="1873">
        <v>0</v>
      </c>
      <c r="J74" s="200">
        <v>0</v>
      </c>
      <c r="K74" s="1442">
        <v>0</v>
      </c>
      <c r="L74" s="24"/>
    </row>
    <row r="75" spans="1:12">
      <c r="A75" s="1600" t="s">
        <v>1442</v>
      </c>
      <c r="B75" s="173"/>
      <c r="C75" s="722">
        <v>0</v>
      </c>
      <c r="D75" s="722">
        <v>0</v>
      </c>
      <c r="E75" s="723">
        <v>0</v>
      </c>
      <c r="F75" s="724">
        <v>0</v>
      </c>
      <c r="G75" s="722">
        <v>0</v>
      </c>
      <c r="H75" s="725">
        <v>0</v>
      </c>
      <c r="I75" s="724">
        <v>0</v>
      </c>
      <c r="J75" s="722">
        <v>0</v>
      </c>
      <c r="K75" s="723">
        <v>0</v>
      </c>
      <c r="L75" s="24"/>
    </row>
    <row r="76" spans="1:12">
      <c r="A76" s="453"/>
      <c r="B76" s="173"/>
      <c r="C76" s="121"/>
      <c r="D76" s="121"/>
      <c r="E76" s="122"/>
      <c r="F76" s="123"/>
      <c r="G76" s="121"/>
      <c r="H76" s="124"/>
      <c r="I76" s="123"/>
      <c r="J76" s="121"/>
      <c r="K76" s="122"/>
      <c r="L76" s="24"/>
    </row>
    <row r="77" spans="1:12">
      <c r="A77" s="1580" t="s">
        <v>1443</v>
      </c>
      <c r="B77" s="671">
        <v>1</v>
      </c>
      <c r="C77" s="416">
        <v>0</v>
      </c>
      <c r="D77" s="416">
        <v>0</v>
      </c>
      <c r="E77" s="414">
        <v>0</v>
      </c>
      <c r="F77" s="415">
        <v>0</v>
      </c>
      <c r="G77" s="416">
        <v>0</v>
      </c>
      <c r="H77" s="417">
        <v>0</v>
      </c>
      <c r="I77" s="415">
        <v>0</v>
      </c>
      <c r="J77" s="416">
        <v>0</v>
      </c>
      <c r="K77" s="414">
        <v>0</v>
      </c>
      <c r="L77" s="24"/>
    </row>
    <row r="78" spans="1:12">
      <c r="A78" s="1948"/>
      <c r="B78" s="1488"/>
      <c r="C78" s="124"/>
      <c r="D78" s="124"/>
      <c r="E78" s="124"/>
      <c r="F78" s="124"/>
      <c r="G78" s="124"/>
      <c r="H78" s="124"/>
      <c r="I78" s="124"/>
      <c r="J78" s="124"/>
      <c r="K78" s="124"/>
      <c r="L78" s="24"/>
    </row>
    <row r="79" spans="1:12">
      <c r="A79" s="1271" t="s">
        <v>1431</v>
      </c>
      <c r="B79" s="1949"/>
      <c r="C79" s="689">
        <v>0</v>
      </c>
      <c r="D79" s="685">
        <v>0</v>
      </c>
      <c r="E79" s="1950">
        <v>0</v>
      </c>
      <c r="F79" s="689">
        <v>0</v>
      </c>
      <c r="G79" s="685">
        <v>0</v>
      </c>
      <c r="H79" s="1950">
        <v>0</v>
      </c>
      <c r="I79" s="689">
        <v>0</v>
      </c>
      <c r="J79" s="685">
        <v>0</v>
      </c>
      <c r="K79" s="1950">
        <v>0</v>
      </c>
      <c r="L79" s="24"/>
    </row>
    <row r="80" spans="1:12">
      <c r="A80" s="493" t="s">
        <v>518</v>
      </c>
      <c r="B80" s="1951"/>
      <c r="C80" s="197">
        <v>0</v>
      </c>
      <c r="D80" s="195">
        <v>0</v>
      </c>
      <c r="E80" s="198">
        <v>0</v>
      </c>
      <c r="F80" s="197">
        <v>0</v>
      </c>
      <c r="G80" s="195">
        <v>0</v>
      </c>
      <c r="H80" s="198">
        <v>0</v>
      </c>
      <c r="I80" s="197">
        <v>0</v>
      </c>
      <c r="J80" s="195">
        <v>0</v>
      </c>
      <c r="K80" s="198">
        <v>0</v>
      </c>
      <c r="L80" s="24"/>
    </row>
    <row r="81" spans="1:12">
      <c r="A81" s="493" t="s">
        <v>121</v>
      </c>
      <c r="B81" s="1951"/>
      <c r="C81" s="197">
        <v>0</v>
      </c>
      <c r="D81" s="195">
        <v>0</v>
      </c>
      <c r="E81" s="198">
        <v>0</v>
      </c>
      <c r="F81" s="197">
        <v>0</v>
      </c>
      <c r="G81" s="195">
        <v>0</v>
      </c>
      <c r="H81" s="198">
        <v>0</v>
      </c>
      <c r="I81" s="197">
        <v>0</v>
      </c>
      <c r="J81" s="195">
        <v>0</v>
      </c>
      <c r="K81" s="198">
        <v>0</v>
      </c>
      <c r="L81" s="24"/>
    </row>
    <row r="82" spans="1:12">
      <c r="A82" s="493" t="s">
        <v>1444</v>
      </c>
      <c r="B82" s="1951"/>
      <c r="C82" s="197">
        <v>0</v>
      </c>
      <c r="D82" s="195">
        <v>0</v>
      </c>
      <c r="E82" s="198">
        <v>0</v>
      </c>
      <c r="F82" s="197">
        <v>0</v>
      </c>
      <c r="G82" s="195">
        <v>0</v>
      </c>
      <c r="H82" s="198">
        <v>0</v>
      </c>
      <c r="I82" s="197">
        <v>0</v>
      </c>
      <c r="J82" s="195">
        <v>0</v>
      </c>
      <c r="K82" s="198">
        <v>0</v>
      </c>
      <c r="L82" s="24"/>
    </row>
    <row r="83" spans="1:12">
      <c r="A83" s="605" t="s">
        <v>1445</v>
      </c>
      <c r="B83" s="1952"/>
      <c r="C83" s="854">
        <v>0</v>
      </c>
      <c r="D83" s="850">
        <v>0</v>
      </c>
      <c r="E83" s="1953">
        <v>0</v>
      </c>
      <c r="F83" s="854">
        <v>0</v>
      </c>
      <c r="G83" s="850">
        <v>0</v>
      </c>
      <c r="H83" s="1953">
        <v>0</v>
      </c>
      <c r="I83" s="854">
        <v>0</v>
      </c>
      <c r="J83" s="850">
        <v>0</v>
      </c>
      <c r="K83" s="1953">
        <v>0</v>
      </c>
      <c r="L83" s="24"/>
    </row>
    <row r="84" spans="1:12" s="325" customFormat="1" hidden="1">
      <c r="A84" s="476" t="s">
        <v>98</v>
      </c>
      <c r="B84" s="421"/>
      <c r="C84" s="425"/>
      <c r="D84" s="425"/>
      <c r="E84" s="425"/>
      <c r="F84" s="425"/>
      <c r="G84" s="425"/>
      <c r="H84" s="425"/>
      <c r="I84" s="425"/>
      <c r="J84" s="425"/>
      <c r="K84" s="425"/>
      <c r="L84" s="1954"/>
    </row>
    <row r="85" spans="1:12" s="325" customFormat="1" hidden="1">
      <c r="A85" s="478" t="s">
        <v>1446</v>
      </c>
      <c r="B85" s="421"/>
      <c r="C85" s="424"/>
      <c r="D85" s="424"/>
      <c r="E85" s="425"/>
      <c r="F85" s="425"/>
      <c r="G85" s="425"/>
      <c r="H85" s="425"/>
      <c r="I85" s="425"/>
      <c r="J85" s="425"/>
      <c r="K85" s="425"/>
    </row>
    <row r="86" spans="1:12" s="325" customFormat="1" hidden="1">
      <c r="A86" s="478" t="s">
        <v>1447</v>
      </c>
      <c r="B86" s="421"/>
      <c r="C86" s="424"/>
      <c r="D86" s="424"/>
      <c r="E86" s="425"/>
      <c r="F86" s="425"/>
      <c r="G86" s="425"/>
      <c r="H86" s="425"/>
      <c r="I86" s="425"/>
      <c r="J86" s="425"/>
      <c r="K86" s="425"/>
    </row>
    <row r="87" spans="1:12" s="325" customFormat="1" hidden="1">
      <c r="A87" s="478" t="s">
        <v>1448</v>
      </c>
      <c r="B87" s="421"/>
      <c r="C87" s="424"/>
      <c r="D87" s="424"/>
      <c r="E87" s="425"/>
      <c r="F87" s="425"/>
      <c r="G87" s="425"/>
      <c r="H87" s="425"/>
      <c r="I87" s="425"/>
      <c r="J87" s="425"/>
      <c r="K87" s="425"/>
    </row>
    <row r="88" spans="1:12" s="325" customFormat="1" hidden="1">
      <c r="A88" s="478" t="s">
        <v>1449</v>
      </c>
      <c r="B88" s="421"/>
      <c r="C88" s="424"/>
      <c r="D88" s="424"/>
      <c r="E88" s="425"/>
      <c r="F88" s="425"/>
      <c r="G88" s="425"/>
      <c r="H88" s="425"/>
      <c r="I88" s="425"/>
      <c r="J88" s="425"/>
      <c r="K88" s="425"/>
    </row>
    <row r="89" spans="1:12" s="325" customFormat="1" hidden="1">
      <c r="A89" s="1955" t="s">
        <v>1450</v>
      </c>
      <c r="B89" s="421"/>
      <c r="C89" s="424"/>
      <c r="D89" s="424"/>
      <c r="E89" s="425"/>
      <c r="F89" s="425"/>
      <c r="G89" s="425"/>
      <c r="H89" s="425"/>
      <c r="I89" s="425"/>
      <c r="J89" s="425"/>
      <c r="K89" s="425"/>
    </row>
    <row r="90" spans="1:12" s="325" customFormat="1" hidden="1">
      <c r="A90" s="1955" t="s">
        <v>1451</v>
      </c>
      <c r="B90" s="421"/>
      <c r="C90" s="424"/>
      <c r="D90" s="424"/>
      <c r="E90" s="425"/>
      <c r="F90" s="425"/>
      <c r="G90" s="425"/>
      <c r="H90" s="425"/>
      <c r="I90" s="425"/>
      <c r="J90" s="425"/>
      <c r="K90" s="425"/>
    </row>
    <row r="91" spans="1:12" s="325" customFormat="1" hidden="1">
      <c r="A91" s="1955" t="s">
        <v>1452</v>
      </c>
      <c r="B91" s="421"/>
      <c r="C91" s="424"/>
      <c r="D91" s="424"/>
      <c r="E91" s="425"/>
      <c r="F91" s="425"/>
      <c r="G91" s="425"/>
      <c r="H91" s="425"/>
      <c r="I91" s="425"/>
      <c r="J91" s="425"/>
      <c r="K91" s="425"/>
    </row>
    <row r="92" spans="1:12" s="325" customFormat="1" hidden="1">
      <c r="A92" s="1955" t="s">
        <v>1453</v>
      </c>
      <c r="B92" s="421"/>
      <c r="C92" s="424"/>
      <c r="D92" s="424"/>
      <c r="E92" s="425"/>
      <c r="F92" s="425"/>
      <c r="G92" s="425"/>
      <c r="H92" s="425"/>
      <c r="I92" s="425"/>
      <c r="J92" s="425"/>
      <c r="K92" s="425"/>
    </row>
    <row r="93" spans="1:12" s="325" customFormat="1" hidden="1">
      <c r="A93" s="1955" t="s">
        <v>1454</v>
      </c>
      <c r="B93" s="421"/>
      <c r="C93" s="424"/>
      <c r="D93" s="424"/>
      <c r="E93" s="425"/>
      <c r="F93" s="425"/>
      <c r="G93" s="425"/>
      <c r="H93" s="425"/>
      <c r="I93" s="425"/>
      <c r="J93" s="425"/>
      <c r="K93" s="425"/>
    </row>
    <row r="94" spans="1:12" s="325" customFormat="1" hidden="1">
      <c r="A94" s="1955" t="s">
        <v>1455</v>
      </c>
      <c r="B94" s="421"/>
      <c r="C94" s="424"/>
      <c r="D94" s="424"/>
      <c r="E94" s="425"/>
      <c r="F94" s="425"/>
      <c r="G94" s="425"/>
      <c r="H94" s="425"/>
      <c r="I94" s="425"/>
      <c r="J94" s="425"/>
      <c r="K94" s="425"/>
    </row>
    <row r="95" spans="1:12" s="325" customFormat="1" hidden="1">
      <c r="A95" s="1956"/>
      <c r="B95" s="421"/>
      <c r="C95" s="424"/>
      <c r="D95" s="424"/>
      <c r="E95" s="425"/>
      <c r="F95" s="425"/>
      <c r="G95" s="425"/>
      <c r="H95" s="425"/>
      <c r="I95" s="425"/>
      <c r="J95" s="425"/>
      <c r="K95" s="425"/>
    </row>
    <row r="96" spans="1:12" hidden="1">
      <c r="A96" s="62"/>
      <c r="B96" s="242"/>
      <c r="C96" s="243"/>
      <c r="D96" s="243"/>
      <c r="E96" s="244"/>
      <c r="F96" s="244"/>
      <c r="G96" s="244"/>
      <c r="H96" s="244"/>
      <c r="I96" s="244"/>
      <c r="J96" s="244"/>
      <c r="K96" s="244"/>
    </row>
    <row r="97" spans="1:11" hidden="1">
      <c r="A97" s="245" t="s">
        <v>263</v>
      </c>
      <c r="B97" s="246"/>
      <c r="C97" s="1589">
        <v>0</v>
      </c>
      <c r="D97" s="1589">
        <v>0</v>
      </c>
      <c r="E97" s="1589">
        <v>0</v>
      </c>
      <c r="F97" s="1589">
        <v>0</v>
      </c>
      <c r="G97" s="1589">
        <v>0</v>
      </c>
      <c r="H97" s="1589">
        <v>0</v>
      </c>
      <c r="I97" s="1589">
        <v>-9488000</v>
      </c>
      <c r="J97" s="1589">
        <v>0</v>
      </c>
      <c r="K97" s="1589">
        <v>0</v>
      </c>
    </row>
    <row r="98" spans="1:11" hidden="1"/>
    <row r="99" spans="1:11" hidden="1"/>
    <row r="100" spans="1:11" hidden="1"/>
    <row r="101" spans="1:11" hidden="1"/>
    <row r="102" spans="1:11" hidden="1"/>
    <row r="103" spans="1:11" hidden="1"/>
    <row r="104" spans="1:11" hidden="1"/>
    <row r="105" spans="1:11" hidden="1"/>
    <row r="106" spans="1:11" hidden="1"/>
    <row r="107" spans="1:11" hidden="1"/>
    <row r="108" spans="1:11" hidden="1"/>
    <row r="109" spans="1:11" hidden="1"/>
    <row r="110" spans="1:11" hidden="1"/>
    <row r="111" spans="1:11" hidden="1"/>
    <row r="112" spans="1:11"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sheetData>
  <mergeCells count="2">
    <mergeCell ref="F2:H2"/>
    <mergeCell ref="I2:K2"/>
  </mergeCells>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O106"/>
  <sheetViews>
    <sheetView topLeftCell="A82" workbookViewId="0">
      <selection activeCell="C122" sqref="C122"/>
    </sheetView>
  </sheetViews>
  <sheetFormatPr defaultRowHeight="12.75"/>
  <cols>
    <col min="1" max="1" width="31" style="2" customWidth="1"/>
    <col min="2" max="2" width="0" style="249" hidden="1" customWidth="1"/>
    <col min="3" max="16384" width="9.140625" style="2"/>
  </cols>
  <sheetData>
    <row r="1" spans="1:12" ht="13.5">
      <c r="A1" s="166" t="s">
        <v>1456</v>
      </c>
      <c r="B1" s="166"/>
      <c r="C1" s="166"/>
      <c r="D1" s="166"/>
      <c r="E1" s="166"/>
      <c r="F1" s="166"/>
      <c r="G1" s="166"/>
      <c r="H1" s="166"/>
      <c r="I1" s="166"/>
      <c r="J1" s="166"/>
      <c r="K1" s="166"/>
    </row>
    <row r="2" spans="1:12">
      <c r="A2" s="1624" t="s">
        <v>1</v>
      </c>
      <c r="B2" s="169" t="s">
        <v>72</v>
      </c>
      <c r="C2" s="5" t="s">
        <v>2</v>
      </c>
      <c r="D2" s="1625" t="s">
        <v>3</v>
      </c>
      <c r="E2" s="6" t="s">
        <v>4</v>
      </c>
      <c r="F2" s="2176" t="s">
        <v>5</v>
      </c>
      <c r="G2" s="2177"/>
      <c r="H2" s="2177"/>
      <c r="I2" s="2178" t="s">
        <v>6</v>
      </c>
      <c r="J2" s="2179"/>
      <c r="K2" s="2180"/>
    </row>
    <row r="3" spans="1:12" ht="25.5">
      <c r="A3" s="170" t="s">
        <v>73</v>
      </c>
      <c r="B3" s="171">
        <v>1</v>
      </c>
      <c r="C3" s="9" t="s">
        <v>8</v>
      </c>
      <c r="D3" s="1626" t="s">
        <v>8</v>
      </c>
      <c r="E3" s="10" t="s">
        <v>8</v>
      </c>
      <c r="F3" s="8" t="s">
        <v>9</v>
      </c>
      <c r="G3" s="9" t="s">
        <v>10</v>
      </c>
      <c r="H3" s="11" t="s">
        <v>11</v>
      </c>
      <c r="I3" s="8" t="s">
        <v>13</v>
      </c>
      <c r="J3" s="9" t="s">
        <v>14</v>
      </c>
      <c r="K3" s="10" t="s">
        <v>15</v>
      </c>
    </row>
    <row r="4" spans="1:12">
      <c r="A4" s="1821" t="s">
        <v>1457</v>
      </c>
      <c r="B4" s="684"/>
      <c r="C4" s="1935"/>
      <c r="D4" s="485"/>
      <c r="E4" s="488"/>
      <c r="F4" s="487"/>
      <c r="G4" s="485"/>
      <c r="H4" s="486"/>
      <c r="I4" s="487"/>
      <c r="J4" s="485"/>
      <c r="K4" s="488"/>
    </row>
    <row r="5" spans="1:12" ht="7.5" customHeight="1">
      <c r="A5" s="172"/>
      <c r="B5" s="173"/>
      <c r="C5" s="489"/>
      <c r="D5" s="489"/>
      <c r="E5" s="492"/>
      <c r="F5" s="491"/>
      <c r="G5" s="489"/>
      <c r="H5" s="490"/>
      <c r="I5" s="491"/>
      <c r="J5" s="489"/>
      <c r="K5" s="492"/>
    </row>
    <row r="6" spans="1:12">
      <c r="A6" s="172" t="s">
        <v>437</v>
      </c>
      <c r="B6" s="173"/>
      <c r="C6" s="660">
        <v>0</v>
      </c>
      <c r="D6" s="660">
        <v>0</v>
      </c>
      <c r="E6" s="603">
        <v>0</v>
      </c>
      <c r="F6" s="661">
        <v>0</v>
      </c>
      <c r="G6" s="660">
        <v>0</v>
      </c>
      <c r="H6" s="662">
        <v>0</v>
      </c>
      <c r="I6" s="661">
        <v>0</v>
      </c>
      <c r="J6" s="660">
        <v>0</v>
      </c>
      <c r="K6" s="603">
        <v>0</v>
      </c>
      <c r="L6" s="1936"/>
    </row>
    <row r="7" spans="1:12" s="1195" customFormat="1" ht="13.5">
      <c r="A7" s="433" t="s">
        <v>1401</v>
      </c>
      <c r="B7" s="173"/>
      <c r="C7" s="189">
        <v>0</v>
      </c>
      <c r="D7" s="189">
        <v>0</v>
      </c>
      <c r="E7" s="190">
        <v>0</v>
      </c>
      <c r="F7" s="191">
        <v>0</v>
      </c>
      <c r="G7" s="189">
        <v>0</v>
      </c>
      <c r="H7" s="192">
        <v>0</v>
      </c>
      <c r="I7" s="193">
        <v>0</v>
      </c>
      <c r="J7" s="189">
        <v>0</v>
      </c>
      <c r="K7" s="192">
        <v>0</v>
      </c>
      <c r="L7" s="24"/>
    </row>
    <row r="8" spans="1:12" s="1195" customFormat="1" ht="13.5">
      <c r="A8" s="1937" t="s">
        <v>1402</v>
      </c>
      <c r="B8" s="173"/>
      <c r="C8" s="195">
        <v>0</v>
      </c>
      <c r="D8" s="195">
        <v>0</v>
      </c>
      <c r="E8" s="387">
        <v>0</v>
      </c>
      <c r="F8" s="388">
        <v>0</v>
      </c>
      <c r="G8" s="195">
        <v>0</v>
      </c>
      <c r="H8" s="389">
        <v>0</v>
      </c>
      <c r="I8" s="388">
        <v>0</v>
      </c>
      <c r="J8" s="195">
        <v>0</v>
      </c>
      <c r="K8" s="387">
        <v>0</v>
      </c>
      <c r="L8" s="1936"/>
    </row>
    <row r="9" spans="1:12" s="1195" customFormat="1" ht="13.5">
      <c r="A9" s="1937" t="s">
        <v>1403</v>
      </c>
      <c r="B9" s="173"/>
      <c r="C9" s="195">
        <v>0</v>
      </c>
      <c r="D9" s="195">
        <v>0</v>
      </c>
      <c r="E9" s="387">
        <v>0</v>
      </c>
      <c r="F9" s="388">
        <v>0</v>
      </c>
      <c r="G9" s="195">
        <v>0</v>
      </c>
      <c r="H9" s="389">
        <v>0</v>
      </c>
      <c r="I9" s="388">
        <v>0</v>
      </c>
      <c r="J9" s="195">
        <v>0</v>
      </c>
      <c r="K9" s="387">
        <v>0</v>
      </c>
      <c r="L9" s="1938"/>
    </row>
    <row r="10" spans="1:12" s="1195" customFormat="1" ht="13.5">
      <c r="A10" s="433" t="s">
        <v>1404</v>
      </c>
      <c r="B10" s="173"/>
      <c r="C10" s="90">
        <v>0</v>
      </c>
      <c r="D10" s="90">
        <v>0</v>
      </c>
      <c r="E10" s="435">
        <v>0</v>
      </c>
      <c r="F10" s="436">
        <v>0</v>
      </c>
      <c r="G10" s="90">
        <v>0</v>
      </c>
      <c r="H10" s="437">
        <v>0</v>
      </c>
      <c r="I10" s="1939">
        <v>0</v>
      </c>
      <c r="J10" s="90">
        <v>0</v>
      </c>
      <c r="K10" s="437">
        <v>0</v>
      </c>
      <c r="L10" s="1938"/>
    </row>
    <row r="11" spans="1:12" s="1195" customFormat="1" ht="13.5">
      <c r="A11" s="1937" t="s">
        <v>1405</v>
      </c>
      <c r="B11" s="173"/>
      <c r="C11" s="195">
        <v>0</v>
      </c>
      <c r="D11" s="195">
        <v>0</v>
      </c>
      <c r="E11" s="196">
        <v>0</v>
      </c>
      <c r="F11" s="388">
        <v>0</v>
      </c>
      <c r="G11" s="195">
        <v>0</v>
      </c>
      <c r="H11" s="389">
        <v>0</v>
      </c>
      <c r="I11" s="388">
        <v>0</v>
      </c>
      <c r="J11" s="195">
        <v>0</v>
      </c>
      <c r="K11" s="387">
        <v>0</v>
      </c>
      <c r="L11" s="1938"/>
    </row>
    <row r="12" spans="1:12" s="1195" customFormat="1" ht="13.5">
      <c r="A12" s="1937" t="s">
        <v>1406</v>
      </c>
      <c r="B12" s="173"/>
      <c r="C12" s="195">
        <v>0</v>
      </c>
      <c r="D12" s="195">
        <v>0</v>
      </c>
      <c r="E12" s="196">
        <v>0</v>
      </c>
      <c r="F12" s="388">
        <v>0</v>
      </c>
      <c r="G12" s="195">
        <v>0</v>
      </c>
      <c r="H12" s="389">
        <v>0</v>
      </c>
      <c r="I12" s="388">
        <v>0</v>
      </c>
      <c r="J12" s="195">
        <v>0</v>
      </c>
      <c r="K12" s="387">
        <v>0</v>
      </c>
      <c r="L12" s="1938"/>
    </row>
    <row r="13" spans="1:12" s="1195" customFormat="1" ht="13.5">
      <c r="A13" s="1937" t="s">
        <v>123</v>
      </c>
      <c r="B13" s="173"/>
      <c r="C13" s="195">
        <v>0</v>
      </c>
      <c r="D13" s="195">
        <v>0</v>
      </c>
      <c r="E13" s="196">
        <v>0</v>
      </c>
      <c r="F13" s="388">
        <v>0</v>
      </c>
      <c r="G13" s="195">
        <v>0</v>
      </c>
      <c r="H13" s="389">
        <v>0</v>
      </c>
      <c r="I13" s="388">
        <v>0</v>
      </c>
      <c r="J13" s="195">
        <v>0</v>
      </c>
      <c r="K13" s="387">
        <v>0</v>
      </c>
      <c r="L13" s="1938"/>
    </row>
    <row r="14" spans="1:12" s="1195" customFormat="1" ht="13.5">
      <c r="A14" s="439" t="s">
        <v>1407</v>
      </c>
      <c r="B14" s="610"/>
      <c r="C14" s="90">
        <v>0</v>
      </c>
      <c r="D14" s="90">
        <v>0</v>
      </c>
      <c r="E14" s="435">
        <v>0</v>
      </c>
      <c r="F14" s="436">
        <v>0</v>
      </c>
      <c r="G14" s="90">
        <v>0</v>
      </c>
      <c r="H14" s="437">
        <v>0</v>
      </c>
      <c r="I14" s="1939">
        <v>0</v>
      </c>
      <c r="J14" s="90">
        <v>0</v>
      </c>
      <c r="K14" s="437">
        <v>0</v>
      </c>
      <c r="L14" s="1938"/>
    </row>
    <row r="15" spans="1:12" s="1195" customFormat="1" ht="13.5">
      <c r="A15" s="1937" t="s">
        <v>1408</v>
      </c>
      <c r="B15" s="173"/>
      <c r="C15" s="195">
        <v>0</v>
      </c>
      <c r="D15" s="195">
        <v>0</v>
      </c>
      <c r="E15" s="196">
        <v>0</v>
      </c>
      <c r="F15" s="388">
        <v>0</v>
      </c>
      <c r="G15" s="195">
        <v>0</v>
      </c>
      <c r="H15" s="389">
        <v>0</v>
      </c>
      <c r="I15" s="388">
        <v>0</v>
      </c>
      <c r="J15" s="195">
        <v>0</v>
      </c>
      <c r="K15" s="387">
        <v>0</v>
      </c>
      <c r="L15" s="1938"/>
    </row>
    <row r="16" spans="1:12" s="1195" customFormat="1" ht="13.5">
      <c r="A16" s="1937" t="s">
        <v>1409</v>
      </c>
      <c r="B16" s="173"/>
      <c r="C16" s="195">
        <v>0</v>
      </c>
      <c r="D16" s="195">
        <v>0</v>
      </c>
      <c r="E16" s="196">
        <v>0</v>
      </c>
      <c r="F16" s="388">
        <v>0</v>
      </c>
      <c r="G16" s="195">
        <v>0</v>
      </c>
      <c r="H16" s="389">
        <v>0</v>
      </c>
      <c r="I16" s="388">
        <v>0</v>
      </c>
      <c r="J16" s="195">
        <v>0</v>
      </c>
      <c r="K16" s="387">
        <v>0</v>
      </c>
      <c r="L16" s="1938"/>
    </row>
    <row r="17" spans="1:12" s="1195" customFormat="1" ht="13.5">
      <c r="A17" s="1937" t="s">
        <v>1410</v>
      </c>
      <c r="B17" s="173"/>
      <c r="C17" s="195">
        <v>0</v>
      </c>
      <c r="D17" s="195">
        <v>0</v>
      </c>
      <c r="E17" s="196">
        <v>0</v>
      </c>
      <c r="F17" s="388">
        <v>0</v>
      </c>
      <c r="G17" s="195">
        <v>0</v>
      </c>
      <c r="H17" s="389">
        <v>0</v>
      </c>
      <c r="I17" s="388">
        <v>0</v>
      </c>
      <c r="J17" s="195">
        <v>0</v>
      </c>
      <c r="K17" s="387">
        <v>0</v>
      </c>
      <c r="L17" s="1938"/>
    </row>
    <row r="18" spans="1:12" s="1195" customFormat="1" ht="13.5">
      <c r="A18" s="439" t="s">
        <v>1411</v>
      </c>
      <c r="B18" s="173"/>
      <c r="C18" s="90">
        <v>0</v>
      </c>
      <c r="D18" s="90">
        <v>0</v>
      </c>
      <c r="E18" s="435">
        <v>0</v>
      </c>
      <c r="F18" s="436">
        <v>0</v>
      </c>
      <c r="G18" s="90">
        <v>0</v>
      </c>
      <c r="H18" s="437">
        <v>0</v>
      </c>
      <c r="I18" s="1939">
        <v>0</v>
      </c>
      <c r="J18" s="90">
        <v>0</v>
      </c>
      <c r="K18" s="437">
        <v>0</v>
      </c>
      <c r="L18" s="1938"/>
    </row>
    <row r="19" spans="1:12" s="1195" customFormat="1" ht="13.5">
      <c r="A19" s="1937" t="s">
        <v>1410</v>
      </c>
      <c r="B19" s="173"/>
      <c r="C19" s="195">
        <v>0</v>
      </c>
      <c r="D19" s="195">
        <v>0</v>
      </c>
      <c r="E19" s="196">
        <v>0</v>
      </c>
      <c r="F19" s="388">
        <v>0</v>
      </c>
      <c r="G19" s="195">
        <v>0</v>
      </c>
      <c r="H19" s="389">
        <v>0</v>
      </c>
      <c r="I19" s="388">
        <v>0</v>
      </c>
      <c r="J19" s="195">
        <v>0</v>
      </c>
      <c r="K19" s="387">
        <v>0</v>
      </c>
      <c r="L19" s="1938"/>
    </row>
    <row r="20" spans="1:12" s="1195" customFormat="1" ht="13.5">
      <c r="A20" s="1937" t="s">
        <v>1412</v>
      </c>
      <c r="B20" s="173"/>
      <c r="C20" s="195">
        <v>0</v>
      </c>
      <c r="D20" s="195">
        <v>0</v>
      </c>
      <c r="E20" s="196">
        <v>0</v>
      </c>
      <c r="F20" s="388">
        <v>0</v>
      </c>
      <c r="G20" s="195">
        <v>0</v>
      </c>
      <c r="H20" s="389">
        <v>0</v>
      </c>
      <c r="I20" s="388">
        <v>0</v>
      </c>
      <c r="J20" s="195">
        <v>0</v>
      </c>
      <c r="K20" s="387">
        <v>0</v>
      </c>
      <c r="L20" s="1938"/>
    </row>
    <row r="21" spans="1:12" s="1195" customFormat="1" ht="13.5">
      <c r="A21" s="433" t="s">
        <v>1413</v>
      </c>
      <c r="B21" s="173"/>
      <c r="C21" s="90">
        <v>0</v>
      </c>
      <c r="D21" s="90">
        <v>0</v>
      </c>
      <c r="E21" s="90">
        <v>0</v>
      </c>
      <c r="F21" s="436">
        <v>0</v>
      </c>
      <c r="G21" s="90">
        <v>0</v>
      </c>
      <c r="H21" s="437">
        <v>0</v>
      </c>
      <c r="I21" s="1939">
        <v>0</v>
      </c>
      <c r="J21" s="90">
        <v>0</v>
      </c>
      <c r="K21" s="437">
        <v>0</v>
      </c>
      <c r="L21" s="1938"/>
    </row>
    <row r="22" spans="1:12" s="1195" customFormat="1" ht="13.5">
      <c r="A22" s="1937" t="s">
        <v>617</v>
      </c>
      <c r="B22" s="173"/>
      <c r="C22" s="195">
        <v>0</v>
      </c>
      <c r="D22" s="195">
        <v>0</v>
      </c>
      <c r="E22" s="196">
        <v>0</v>
      </c>
      <c r="F22" s="388">
        <v>0</v>
      </c>
      <c r="G22" s="195">
        <v>0</v>
      </c>
      <c r="H22" s="389">
        <v>0</v>
      </c>
      <c r="I22" s="388">
        <v>0</v>
      </c>
      <c r="J22" s="195">
        <v>0</v>
      </c>
      <c r="K22" s="387">
        <v>0</v>
      </c>
      <c r="L22" s="1936"/>
    </row>
    <row r="23" spans="1:12" s="1195" customFormat="1" ht="13.5">
      <c r="A23" s="1937" t="s">
        <v>1414</v>
      </c>
      <c r="B23" s="173">
        <v>2</v>
      </c>
      <c r="C23" s="195">
        <v>0</v>
      </c>
      <c r="D23" s="195">
        <v>0</v>
      </c>
      <c r="E23" s="196">
        <v>0</v>
      </c>
      <c r="F23" s="388">
        <v>0</v>
      </c>
      <c r="G23" s="195">
        <v>0</v>
      </c>
      <c r="H23" s="389">
        <v>0</v>
      </c>
      <c r="I23" s="388">
        <v>0</v>
      </c>
      <c r="J23" s="195">
        <v>0</v>
      </c>
      <c r="K23" s="387">
        <v>0</v>
      </c>
      <c r="L23" s="1938"/>
    </row>
    <row r="24" spans="1:12" s="1195" customFormat="1" ht="13.5">
      <c r="A24" s="1937" t="s">
        <v>1415</v>
      </c>
      <c r="B24" s="173"/>
      <c r="C24" s="195">
        <v>0</v>
      </c>
      <c r="D24" s="195">
        <v>0</v>
      </c>
      <c r="E24" s="196">
        <v>0</v>
      </c>
      <c r="F24" s="388">
        <v>0</v>
      </c>
      <c r="G24" s="195">
        <v>0</v>
      </c>
      <c r="H24" s="389">
        <v>0</v>
      </c>
      <c r="I24" s="388">
        <v>0</v>
      </c>
      <c r="J24" s="195">
        <v>0</v>
      </c>
      <c r="K24" s="387">
        <v>0</v>
      </c>
      <c r="L24" s="1938"/>
    </row>
    <row r="25" spans="1:12" s="1195" customFormat="1" ht="13.5">
      <c r="A25" s="1937" t="s">
        <v>94</v>
      </c>
      <c r="B25" s="173">
        <v>3</v>
      </c>
      <c r="C25" s="195">
        <v>0</v>
      </c>
      <c r="D25" s="195">
        <v>0</v>
      </c>
      <c r="E25" s="196">
        <v>0</v>
      </c>
      <c r="F25" s="388">
        <v>0</v>
      </c>
      <c r="G25" s="195">
        <v>0</v>
      </c>
      <c r="H25" s="389">
        <v>0</v>
      </c>
      <c r="I25" s="388">
        <v>0</v>
      </c>
      <c r="J25" s="195">
        <v>0</v>
      </c>
      <c r="K25" s="387">
        <v>0</v>
      </c>
      <c r="L25" s="1938"/>
    </row>
    <row r="26" spans="1:12" ht="6" customHeight="1">
      <c r="A26" s="453"/>
      <c r="B26" s="173"/>
      <c r="C26" s="110"/>
      <c r="D26" s="110"/>
      <c r="E26" s="111"/>
      <c r="F26" s="112"/>
      <c r="G26" s="110"/>
      <c r="H26" s="113"/>
      <c r="I26" s="112"/>
      <c r="J26" s="110"/>
      <c r="K26" s="111"/>
      <c r="L26" s="24"/>
    </row>
    <row r="27" spans="1:12">
      <c r="A27" s="172" t="s">
        <v>438</v>
      </c>
      <c r="B27" s="173"/>
      <c r="C27" s="121">
        <v>0</v>
      </c>
      <c r="D27" s="121">
        <v>0</v>
      </c>
      <c r="E27" s="122">
        <v>0</v>
      </c>
      <c r="F27" s="123">
        <v>0</v>
      </c>
      <c r="G27" s="121">
        <v>0</v>
      </c>
      <c r="H27" s="124">
        <v>0</v>
      </c>
      <c r="I27" s="123">
        <v>0</v>
      </c>
      <c r="J27" s="121">
        <v>0</v>
      </c>
      <c r="K27" s="122">
        <v>0</v>
      </c>
      <c r="L27" s="24"/>
    </row>
    <row r="28" spans="1:12">
      <c r="A28" s="433" t="s">
        <v>1416</v>
      </c>
      <c r="B28" s="173"/>
      <c r="C28" s="200">
        <v>0</v>
      </c>
      <c r="D28" s="200">
        <v>0</v>
      </c>
      <c r="E28" s="1442">
        <v>0</v>
      </c>
      <c r="F28" s="1873">
        <v>0</v>
      </c>
      <c r="G28" s="200">
        <v>0</v>
      </c>
      <c r="H28" s="1941">
        <v>0</v>
      </c>
      <c r="I28" s="1873">
        <v>0</v>
      </c>
      <c r="J28" s="200">
        <v>0</v>
      </c>
      <c r="K28" s="1442">
        <v>0</v>
      </c>
      <c r="L28" s="1938"/>
    </row>
    <row r="29" spans="1:12">
      <c r="A29" s="433" t="s">
        <v>1417</v>
      </c>
      <c r="B29" s="173"/>
      <c r="C29" s="195">
        <v>0</v>
      </c>
      <c r="D29" s="195">
        <v>0</v>
      </c>
      <c r="E29" s="387">
        <v>0</v>
      </c>
      <c r="F29" s="388">
        <v>0</v>
      </c>
      <c r="G29" s="195">
        <v>0</v>
      </c>
      <c r="H29" s="389">
        <v>0</v>
      </c>
      <c r="I29" s="388">
        <v>0</v>
      </c>
      <c r="J29" s="195">
        <v>0</v>
      </c>
      <c r="K29" s="387">
        <v>0</v>
      </c>
      <c r="L29" s="1938"/>
    </row>
    <row r="30" spans="1:12">
      <c r="A30" s="433" t="s">
        <v>1418</v>
      </c>
      <c r="B30" s="173"/>
      <c r="C30" s="195">
        <v>0</v>
      </c>
      <c r="D30" s="195">
        <v>0</v>
      </c>
      <c r="E30" s="387">
        <v>0</v>
      </c>
      <c r="F30" s="388">
        <v>0</v>
      </c>
      <c r="G30" s="195">
        <v>0</v>
      </c>
      <c r="H30" s="389">
        <v>0</v>
      </c>
      <c r="I30" s="388">
        <v>0</v>
      </c>
      <c r="J30" s="195">
        <v>0</v>
      </c>
      <c r="K30" s="387">
        <v>0</v>
      </c>
      <c r="L30" s="1938"/>
    </row>
    <row r="31" spans="1:12">
      <c r="A31" s="433" t="s">
        <v>1419</v>
      </c>
      <c r="B31" s="173"/>
      <c r="C31" s="195">
        <v>0</v>
      </c>
      <c r="D31" s="195">
        <v>0</v>
      </c>
      <c r="E31" s="387">
        <v>0</v>
      </c>
      <c r="F31" s="388">
        <v>0</v>
      </c>
      <c r="G31" s="195">
        <v>0</v>
      </c>
      <c r="H31" s="389">
        <v>0</v>
      </c>
      <c r="I31" s="388">
        <v>0</v>
      </c>
      <c r="J31" s="195">
        <v>0</v>
      </c>
      <c r="K31" s="387">
        <v>0</v>
      </c>
      <c r="L31" s="1938"/>
    </row>
    <row r="32" spans="1:12">
      <c r="A32" s="433" t="s">
        <v>1420</v>
      </c>
      <c r="B32" s="173"/>
      <c r="C32" s="195">
        <v>0</v>
      </c>
      <c r="D32" s="195">
        <v>0</v>
      </c>
      <c r="E32" s="387">
        <v>0</v>
      </c>
      <c r="F32" s="388">
        <v>0</v>
      </c>
      <c r="G32" s="195">
        <v>0</v>
      </c>
      <c r="H32" s="389">
        <v>0</v>
      </c>
      <c r="I32" s="388">
        <v>0</v>
      </c>
      <c r="J32" s="195">
        <v>0</v>
      </c>
      <c r="K32" s="387">
        <v>0</v>
      </c>
      <c r="L32" s="1938"/>
    </row>
    <row r="33" spans="1:15">
      <c r="A33" s="433" t="s">
        <v>1421</v>
      </c>
      <c r="B33" s="173"/>
      <c r="C33" s="195">
        <v>0</v>
      </c>
      <c r="D33" s="195">
        <v>0</v>
      </c>
      <c r="E33" s="387">
        <v>0</v>
      </c>
      <c r="F33" s="388">
        <v>0</v>
      </c>
      <c r="G33" s="195">
        <v>0</v>
      </c>
      <c r="H33" s="389">
        <v>0</v>
      </c>
      <c r="I33" s="388">
        <v>0</v>
      </c>
      <c r="J33" s="195">
        <v>0</v>
      </c>
      <c r="K33" s="387">
        <v>0</v>
      </c>
      <c r="L33" s="1938"/>
    </row>
    <row r="34" spans="1:15">
      <c r="A34" s="433" t="s">
        <v>1422</v>
      </c>
      <c r="B34" s="173"/>
      <c r="C34" s="195">
        <v>0</v>
      </c>
      <c r="D34" s="195">
        <v>0</v>
      </c>
      <c r="E34" s="387">
        <v>0</v>
      </c>
      <c r="F34" s="388">
        <v>0</v>
      </c>
      <c r="G34" s="195">
        <v>0</v>
      </c>
      <c r="H34" s="389">
        <v>0</v>
      </c>
      <c r="I34" s="388">
        <v>0</v>
      </c>
      <c r="J34" s="195">
        <v>0</v>
      </c>
      <c r="K34" s="387">
        <v>0</v>
      </c>
      <c r="L34" s="1938"/>
    </row>
    <row r="35" spans="1:15">
      <c r="A35" s="433" t="s">
        <v>1423</v>
      </c>
      <c r="B35" s="173"/>
      <c r="C35" s="195">
        <v>0</v>
      </c>
      <c r="D35" s="195">
        <v>0</v>
      </c>
      <c r="E35" s="387">
        <v>0</v>
      </c>
      <c r="F35" s="388">
        <v>0</v>
      </c>
      <c r="G35" s="195">
        <v>0</v>
      </c>
      <c r="H35" s="389">
        <v>0</v>
      </c>
      <c r="I35" s="388">
        <v>0</v>
      </c>
      <c r="J35" s="195">
        <v>0</v>
      </c>
      <c r="K35" s="387">
        <v>0</v>
      </c>
      <c r="L35" s="1938"/>
    </row>
    <row r="36" spans="1:15">
      <c r="A36" s="433" t="s">
        <v>1424</v>
      </c>
      <c r="B36" s="173">
        <v>7</v>
      </c>
      <c r="C36" s="195">
        <v>0</v>
      </c>
      <c r="D36" s="195">
        <v>0</v>
      </c>
      <c r="E36" s="387">
        <v>0</v>
      </c>
      <c r="F36" s="388">
        <v>0</v>
      </c>
      <c r="G36" s="195">
        <v>0</v>
      </c>
      <c r="H36" s="389">
        <v>0</v>
      </c>
      <c r="I36" s="388">
        <v>0</v>
      </c>
      <c r="J36" s="195">
        <v>0</v>
      </c>
      <c r="K36" s="387">
        <v>0</v>
      </c>
      <c r="L36" s="1938"/>
    </row>
    <row r="37" spans="1:15">
      <c r="A37" s="433" t="s">
        <v>124</v>
      </c>
      <c r="B37" s="173"/>
      <c r="C37" s="195">
        <v>0</v>
      </c>
      <c r="D37" s="195">
        <v>0</v>
      </c>
      <c r="E37" s="387">
        <v>0</v>
      </c>
      <c r="F37" s="388">
        <v>0</v>
      </c>
      <c r="G37" s="195">
        <v>0</v>
      </c>
      <c r="H37" s="389">
        <v>0</v>
      </c>
      <c r="I37" s="388">
        <v>0</v>
      </c>
      <c r="J37" s="195">
        <v>0</v>
      </c>
      <c r="K37" s="387">
        <v>0</v>
      </c>
      <c r="L37" s="1938"/>
      <c r="O37" s="24"/>
    </row>
    <row r="38" spans="1:15">
      <c r="A38" s="433" t="s">
        <v>1425</v>
      </c>
      <c r="B38" s="173"/>
      <c r="C38" s="195">
        <v>0</v>
      </c>
      <c r="D38" s="195">
        <v>0</v>
      </c>
      <c r="E38" s="387">
        <v>0</v>
      </c>
      <c r="F38" s="388">
        <v>0</v>
      </c>
      <c r="G38" s="195">
        <v>0</v>
      </c>
      <c r="H38" s="389">
        <v>0</v>
      </c>
      <c r="I38" s="388">
        <v>0</v>
      </c>
      <c r="J38" s="195">
        <v>0</v>
      </c>
      <c r="K38" s="387">
        <v>0</v>
      </c>
      <c r="L38" s="1938"/>
    </row>
    <row r="39" spans="1:15">
      <c r="A39" s="433" t="s">
        <v>1426</v>
      </c>
      <c r="B39" s="173"/>
      <c r="C39" s="195">
        <v>0</v>
      </c>
      <c r="D39" s="195">
        <v>0</v>
      </c>
      <c r="E39" s="387">
        <v>0</v>
      </c>
      <c r="F39" s="388">
        <v>0</v>
      </c>
      <c r="G39" s="195">
        <v>0</v>
      </c>
      <c r="H39" s="389">
        <v>0</v>
      </c>
      <c r="I39" s="388">
        <v>0</v>
      </c>
      <c r="J39" s="195">
        <v>0</v>
      </c>
      <c r="K39" s="387">
        <v>0</v>
      </c>
      <c r="L39" s="1938"/>
    </row>
    <row r="40" spans="1:15">
      <c r="A40" s="433" t="s">
        <v>1427</v>
      </c>
      <c r="B40" s="173">
        <v>8</v>
      </c>
      <c r="C40" s="195">
        <v>0</v>
      </c>
      <c r="D40" s="195">
        <v>0</v>
      </c>
      <c r="E40" s="387">
        <v>0</v>
      </c>
      <c r="F40" s="388">
        <v>0</v>
      </c>
      <c r="G40" s="195">
        <v>0</v>
      </c>
      <c r="H40" s="389">
        <v>0</v>
      </c>
      <c r="I40" s="388">
        <v>0</v>
      </c>
      <c r="J40" s="195">
        <v>0</v>
      </c>
      <c r="K40" s="387">
        <v>0</v>
      </c>
      <c r="L40" s="24"/>
    </row>
    <row r="41" spans="1:15">
      <c r="A41" s="433" t="s">
        <v>94</v>
      </c>
      <c r="B41" s="173"/>
      <c r="C41" s="722">
        <v>0</v>
      </c>
      <c r="D41" s="722">
        <v>0</v>
      </c>
      <c r="E41" s="723">
        <v>0</v>
      </c>
      <c r="F41" s="724">
        <v>0</v>
      </c>
      <c r="G41" s="722">
        <v>0</v>
      </c>
      <c r="H41" s="725">
        <v>0</v>
      </c>
      <c r="I41" s="724">
        <v>0</v>
      </c>
      <c r="J41" s="722">
        <v>0</v>
      </c>
      <c r="K41" s="723">
        <v>0</v>
      </c>
      <c r="L41" s="1938"/>
    </row>
    <row r="42" spans="1:15" ht="6.75" customHeight="1">
      <c r="A42" s="453"/>
      <c r="B42" s="173"/>
      <c r="C42" s="110"/>
      <c r="D42" s="110"/>
      <c r="E42" s="111"/>
      <c r="F42" s="112"/>
      <c r="G42" s="110"/>
      <c r="H42" s="113"/>
      <c r="I42" s="112"/>
      <c r="J42" s="110"/>
      <c r="K42" s="111"/>
      <c r="L42" s="24"/>
    </row>
    <row r="43" spans="1:15">
      <c r="A43" s="172" t="s">
        <v>439</v>
      </c>
      <c r="B43" s="173"/>
      <c r="C43" s="110">
        <v>0</v>
      </c>
      <c r="D43" s="110">
        <v>0</v>
      </c>
      <c r="E43" s="111">
        <v>0</v>
      </c>
      <c r="F43" s="112">
        <v>0</v>
      </c>
      <c r="G43" s="110">
        <v>0</v>
      </c>
      <c r="H43" s="113">
        <v>0</v>
      </c>
      <c r="I43" s="112">
        <v>0</v>
      </c>
      <c r="J43" s="110">
        <v>0</v>
      </c>
      <c r="K43" s="111">
        <v>0</v>
      </c>
      <c r="L43" s="24"/>
    </row>
    <row r="44" spans="1:15">
      <c r="A44" s="433" t="s">
        <v>1428</v>
      </c>
      <c r="B44" s="173"/>
      <c r="C44" s="210">
        <v>0</v>
      </c>
      <c r="D44" s="210">
        <v>0</v>
      </c>
      <c r="E44" s="1940">
        <v>0</v>
      </c>
      <c r="F44" s="1942">
        <v>0</v>
      </c>
      <c r="G44" s="210">
        <v>0</v>
      </c>
      <c r="H44" s="1943">
        <v>0</v>
      </c>
      <c r="I44" s="1942">
        <v>0</v>
      </c>
      <c r="J44" s="210">
        <v>0</v>
      </c>
      <c r="K44" s="1940">
        <v>0</v>
      </c>
      <c r="L44" s="24"/>
    </row>
    <row r="45" spans="1:15">
      <c r="A45" s="439" t="s">
        <v>94</v>
      </c>
      <c r="B45" s="173">
        <v>9</v>
      </c>
      <c r="C45" s="529">
        <v>0</v>
      </c>
      <c r="D45" s="529">
        <v>0</v>
      </c>
      <c r="E45" s="1944">
        <v>0</v>
      </c>
      <c r="F45" s="1945">
        <v>0</v>
      </c>
      <c r="G45" s="529">
        <v>0</v>
      </c>
      <c r="H45" s="1946">
        <v>0</v>
      </c>
      <c r="I45" s="1945">
        <v>0</v>
      </c>
      <c r="J45" s="529">
        <v>0</v>
      </c>
      <c r="K45" s="1944">
        <v>0</v>
      </c>
      <c r="L45" s="24"/>
    </row>
    <row r="46" spans="1:15">
      <c r="A46" s="1725"/>
      <c r="B46" s="173"/>
      <c r="C46" s="110"/>
      <c r="D46" s="110"/>
      <c r="E46" s="111"/>
      <c r="F46" s="112"/>
      <c r="G46" s="110"/>
      <c r="H46" s="113"/>
      <c r="I46" s="112"/>
      <c r="J46" s="110"/>
      <c r="K46" s="111"/>
      <c r="L46" s="24"/>
    </row>
    <row r="47" spans="1:15">
      <c r="A47" s="1720" t="s">
        <v>440</v>
      </c>
      <c r="B47" s="173"/>
      <c r="C47" s="121">
        <v>0</v>
      </c>
      <c r="D47" s="121">
        <v>0</v>
      </c>
      <c r="E47" s="122">
        <v>0</v>
      </c>
      <c r="F47" s="123">
        <v>0</v>
      </c>
      <c r="G47" s="121">
        <v>0</v>
      </c>
      <c r="H47" s="124">
        <v>0</v>
      </c>
      <c r="I47" s="123">
        <v>0</v>
      </c>
      <c r="J47" s="121">
        <v>0</v>
      </c>
      <c r="K47" s="122">
        <v>0</v>
      </c>
      <c r="L47" s="24"/>
    </row>
    <row r="48" spans="1:15">
      <c r="A48" s="439" t="s">
        <v>1429</v>
      </c>
      <c r="B48" s="173"/>
      <c r="C48" s="200">
        <v>0</v>
      </c>
      <c r="D48" s="200">
        <v>0</v>
      </c>
      <c r="E48" s="1442">
        <v>0</v>
      </c>
      <c r="F48" s="1873">
        <v>0</v>
      </c>
      <c r="G48" s="210">
        <v>0</v>
      </c>
      <c r="H48" s="1943">
        <v>0</v>
      </c>
      <c r="I48" s="1942">
        <v>0</v>
      </c>
      <c r="J48" s="210">
        <v>0</v>
      </c>
      <c r="K48" s="1940">
        <v>0</v>
      </c>
      <c r="L48" s="1938"/>
    </row>
    <row r="49" spans="1:12">
      <c r="A49" s="439" t="s">
        <v>94</v>
      </c>
      <c r="B49" s="173"/>
      <c r="C49" s="722">
        <v>0</v>
      </c>
      <c r="D49" s="722">
        <v>0</v>
      </c>
      <c r="E49" s="723">
        <v>0</v>
      </c>
      <c r="F49" s="724">
        <v>0</v>
      </c>
      <c r="G49" s="722">
        <v>0</v>
      </c>
      <c r="H49" s="725">
        <v>0</v>
      </c>
      <c r="I49" s="724">
        <v>0</v>
      </c>
      <c r="J49" s="722">
        <v>0</v>
      </c>
      <c r="K49" s="723">
        <v>0</v>
      </c>
      <c r="L49" s="24"/>
    </row>
    <row r="50" spans="1:12" ht="4.5" customHeight="1">
      <c r="A50" s="1725"/>
      <c r="B50" s="173"/>
      <c r="C50" s="110"/>
      <c r="D50" s="110"/>
      <c r="E50" s="111"/>
      <c r="F50" s="112"/>
      <c r="G50" s="110"/>
      <c r="H50" s="113"/>
      <c r="I50" s="112"/>
      <c r="J50" s="110"/>
      <c r="K50" s="111"/>
      <c r="L50" s="24"/>
    </row>
    <row r="51" spans="1:12">
      <c r="A51" s="1720" t="s">
        <v>441</v>
      </c>
      <c r="B51" s="173"/>
      <c r="C51" s="121">
        <v>0</v>
      </c>
      <c r="D51" s="121">
        <v>0</v>
      </c>
      <c r="E51" s="122">
        <v>0</v>
      </c>
      <c r="F51" s="123">
        <v>0</v>
      </c>
      <c r="G51" s="121">
        <v>0</v>
      </c>
      <c r="H51" s="124">
        <v>0</v>
      </c>
      <c r="I51" s="123">
        <v>0</v>
      </c>
      <c r="J51" s="121">
        <v>0</v>
      </c>
      <c r="K51" s="122">
        <v>0</v>
      </c>
      <c r="L51" s="24"/>
    </row>
    <row r="52" spans="1:12">
      <c r="A52" s="439" t="s">
        <v>1430</v>
      </c>
      <c r="B52" s="173"/>
      <c r="C52" s="200">
        <v>0</v>
      </c>
      <c r="D52" s="200">
        <v>0</v>
      </c>
      <c r="E52" s="1442">
        <v>0</v>
      </c>
      <c r="F52" s="1873">
        <v>0</v>
      </c>
      <c r="G52" s="200">
        <v>0</v>
      </c>
      <c r="H52" s="1941">
        <v>0</v>
      </c>
      <c r="I52" s="1873">
        <v>0</v>
      </c>
      <c r="J52" s="200">
        <v>0</v>
      </c>
      <c r="K52" s="1442">
        <v>0</v>
      </c>
      <c r="L52" s="1938"/>
    </row>
    <row r="53" spans="1:12">
      <c r="A53" s="439" t="s">
        <v>1431</v>
      </c>
      <c r="B53" s="173">
        <v>10</v>
      </c>
      <c r="C53" s="195">
        <v>0</v>
      </c>
      <c r="D53" s="195">
        <v>0</v>
      </c>
      <c r="E53" s="387">
        <v>0</v>
      </c>
      <c r="F53" s="388">
        <v>0</v>
      </c>
      <c r="G53" s="195">
        <v>0</v>
      </c>
      <c r="H53" s="389">
        <v>0</v>
      </c>
      <c r="I53" s="388">
        <v>0</v>
      </c>
      <c r="J53" s="195">
        <v>0</v>
      </c>
      <c r="K53" s="387">
        <v>0</v>
      </c>
      <c r="L53" s="24"/>
    </row>
    <row r="54" spans="1:12">
      <c r="A54" s="439" t="s">
        <v>1432</v>
      </c>
      <c r="B54" s="173"/>
      <c r="C54" s="195">
        <v>0</v>
      </c>
      <c r="D54" s="195">
        <v>0</v>
      </c>
      <c r="E54" s="387">
        <v>0</v>
      </c>
      <c r="F54" s="388">
        <v>0</v>
      </c>
      <c r="G54" s="195">
        <v>0</v>
      </c>
      <c r="H54" s="389">
        <v>0</v>
      </c>
      <c r="I54" s="388">
        <v>0</v>
      </c>
      <c r="J54" s="195">
        <v>0</v>
      </c>
      <c r="K54" s="387">
        <v>0</v>
      </c>
      <c r="L54" s="1938"/>
    </row>
    <row r="55" spans="1:12">
      <c r="A55" s="439" t="s">
        <v>1433</v>
      </c>
      <c r="B55" s="173"/>
      <c r="C55" s="195">
        <v>0</v>
      </c>
      <c r="D55" s="195">
        <v>0</v>
      </c>
      <c r="E55" s="387">
        <v>0</v>
      </c>
      <c r="F55" s="388">
        <v>0</v>
      </c>
      <c r="G55" s="195">
        <v>0</v>
      </c>
      <c r="H55" s="389">
        <v>0</v>
      </c>
      <c r="I55" s="388">
        <v>0</v>
      </c>
      <c r="J55" s="195">
        <v>0</v>
      </c>
      <c r="K55" s="387">
        <v>0</v>
      </c>
      <c r="L55" s="1938"/>
    </row>
    <row r="56" spans="1:12">
      <c r="A56" s="439" t="s">
        <v>1434</v>
      </c>
      <c r="B56" s="173"/>
      <c r="C56" s="195">
        <v>0</v>
      </c>
      <c r="D56" s="195">
        <v>0</v>
      </c>
      <c r="E56" s="387">
        <v>0</v>
      </c>
      <c r="F56" s="388">
        <v>0</v>
      </c>
      <c r="G56" s="195">
        <v>0</v>
      </c>
      <c r="H56" s="389">
        <v>0</v>
      </c>
      <c r="I56" s="388">
        <v>0</v>
      </c>
      <c r="J56" s="195">
        <v>0</v>
      </c>
      <c r="K56" s="387">
        <v>0</v>
      </c>
      <c r="L56" s="1938"/>
    </row>
    <row r="57" spans="1:12">
      <c r="A57" s="439" t="s">
        <v>146</v>
      </c>
      <c r="B57" s="173"/>
      <c r="C57" s="195">
        <v>0</v>
      </c>
      <c r="D57" s="195">
        <v>0</v>
      </c>
      <c r="E57" s="387">
        <v>0</v>
      </c>
      <c r="F57" s="388">
        <v>0</v>
      </c>
      <c r="G57" s="195">
        <v>0</v>
      </c>
      <c r="H57" s="389">
        <v>0</v>
      </c>
      <c r="I57" s="388">
        <v>0</v>
      </c>
      <c r="J57" s="195">
        <v>0</v>
      </c>
      <c r="K57" s="387">
        <v>0</v>
      </c>
      <c r="L57" s="1938"/>
    </row>
    <row r="58" spans="1:12">
      <c r="A58" s="439" t="s">
        <v>149</v>
      </c>
      <c r="B58" s="173"/>
      <c r="C58" s="195">
        <v>0</v>
      </c>
      <c r="D58" s="195">
        <v>0</v>
      </c>
      <c r="E58" s="387">
        <v>0</v>
      </c>
      <c r="F58" s="388">
        <v>0</v>
      </c>
      <c r="G58" s="195">
        <v>0</v>
      </c>
      <c r="H58" s="389">
        <v>0</v>
      </c>
      <c r="I58" s="388">
        <v>0</v>
      </c>
      <c r="J58" s="195">
        <v>0</v>
      </c>
      <c r="K58" s="387">
        <v>0</v>
      </c>
      <c r="L58" s="1936"/>
    </row>
    <row r="59" spans="1:12">
      <c r="A59" s="439" t="s">
        <v>1435</v>
      </c>
      <c r="B59" s="173"/>
      <c r="C59" s="195">
        <v>0</v>
      </c>
      <c r="D59" s="195">
        <v>0</v>
      </c>
      <c r="E59" s="387">
        <v>0</v>
      </c>
      <c r="F59" s="388">
        <v>0</v>
      </c>
      <c r="G59" s="195">
        <v>0</v>
      </c>
      <c r="H59" s="389">
        <v>0</v>
      </c>
      <c r="I59" s="388">
        <v>0</v>
      </c>
      <c r="J59" s="195">
        <v>0</v>
      </c>
      <c r="K59" s="387">
        <v>0</v>
      </c>
      <c r="L59" s="1938"/>
    </row>
    <row r="60" spans="1:12">
      <c r="A60" s="439" t="s">
        <v>1436</v>
      </c>
      <c r="B60" s="173"/>
      <c r="C60" s="195">
        <v>0</v>
      </c>
      <c r="D60" s="195">
        <v>0</v>
      </c>
      <c r="E60" s="387">
        <v>0</v>
      </c>
      <c r="F60" s="388">
        <v>0</v>
      </c>
      <c r="G60" s="195">
        <v>0</v>
      </c>
      <c r="H60" s="389">
        <v>0</v>
      </c>
      <c r="I60" s="388">
        <v>0</v>
      </c>
      <c r="J60" s="195">
        <v>0</v>
      </c>
      <c r="K60" s="387">
        <v>0</v>
      </c>
      <c r="L60" s="1938"/>
    </row>
    <row r="61" spans="1:12">
      <c r="A61" s="439" t="s">
        <v>1437</v>
      </c>
      <c r="B61" s="173"/>
      <c r="C61" s="195">
        <v>0</v>
      </c>
      <c r="D61" s="195">
        <v>0</v>
      </c>
      <c r="E61" s="387">
        <v>0</v>
      </c>
      <c r="F61" s="388">
        <v>0</v>
      </c>
      <c r="G61" s="195">
        <v>0</v>
      </c>
      <c r="H61" s="389">
        <v>0</v>
      </c>
      <c r="I61" s="388">
        <v>0</v>
      </c>
      <c r="J61" s="195">
        <v>0</v>
      </c>
      <c r="K61" s="387">
        <v>0</v>
      </c>
      <c r="L61" s="1938"/>
    </row>
    <row r="62" spans="1:12">
      <c r="A62" s="439" t="s">
        <v>1438</v>
      </c>
      <c r="B62" s="173"/>
      <c r="C62" s="195">
        <v>0</v>
      </c>
      <c r="D62" s="195">
        <v>0</v>
      </c>
      <c r="E62" s="387">
        <v>0</v>
      </c>
      <c r="F62" s="388">
        <v>0</v>
      </c>
      <c r="G62" s="195">
        <v>0</v>
      </c>
      <c r="H62" s="389">
        <v>0</v>
      </c>
      <c r="I62" s="388">
        <v>0</v>
      </c>
      <c r="J62" s="195">
        <v>0</v>
      </c>
      <c r="K62" s="387">
        <v>0</v>
      </c>
      <c r="L62" s="1938"/>
    </row>
    <row r="63" spans="1:12">
      <c r="A63" s="433" t="s">
        <v>94</v>
      </c>
      <c r="B63" s="173"/>
      <c r="C63" s="722">
        <v>0</v>
      </c>
      <c r="D63" s="722">
        <v>0</v>
      </c>
      <c r="E63" s="723">
        <v>0</v>
      </c>
      <c r="F63" s="724">
        <v>0</v>
      </c>
      <c r="G63" s="722">
        <v>0</v>
      </c>
      <c r="H63" s="725">
        <v>0</v>
      </c>
      <c r="I63" s="724">
        <v>0</v>
      </c>
      <c r="J63" s="722">
        <v>0</v>
      </c>
      <c r="K63" s="723">
        <v>0</v>
      </c>
      <c r="L63" s="1938"/>
    </row>
    <row r="64" spans="1:12" ht="5.25" customHeight="1">
      <c r="A64" s="1947"/>
      <c r="B64" s="173"/>
      <c r="C64" s="110"/>
      <c r="D64" s="110"/>
      <c r="E64" s="111"/>
      <c r="F64" s="112"/>
      <c r="G64" s="110"/>
      <c r="H64" s="113"/>
      <c r="I64" s="112"/>
      <c r="J64" s="110"/>
      <c r="K64" s="111"/>
      <c r="L64" s="24"/>
    </row>
    <row r="65" spans="1:12">
      <c r="A65" s="172" t="s">
        <v>1439</v>
      </c>
      <c r="B65" s="173"/>
      <c r="C65" s="110">
        <v>0</v>
      </c>
      <c r="D65" s="110">
        <v>0</v>
      </c>
      <c r="E65" s="111">
        <v>0</v>
      </c>
      <c r="F65" s="112">
        <v>0</v>
      </c>
      <c r="G65" s="110">
        <v>0</v>
      </c>
      <c r="H65" s="113">
        <v>0</v>
      </c>
      <c r="I65" s="112">
        <v>0</v>
      </c>
      <c r="J65" s="110">
        <v>0</v>
      </c>
      <c r="K65" s="111">
        <v>0</v>
      </c>
      <c r="L65" s="24"/>
    </row>
    <row r="66" spans="1:12">
      <c r="A66" s="1716" t="s">
        <v>1440</v>
      </c>
      <c r="B66" s="173"/>
      <c r="C66" s="200">
        <v>0</v>
      </c>
      <c r="D66" s="200">
        <v>0</v>
      </c>
      <c r="E66" s="1442">
        <v>0</v>
      </c>
      <c r="F66" s="1873">
        <v>0</v>
      </c>
      <c r="G66" s="200">
        <v>0</v>
      </c>
      <c r="H66" s="1941">
        <v>0</v>
      </c>
      <c r="I66" s="1873">
        <v>0</v>
      </c>
      <c r="J66" s="200">
        <v>0</v>
      </c>
      <c r="K66" s="1442">
        <v>0</v>
      </c>
      <c r="L66" s="24"/>
    </row>
    <row r="67" spans="1:12">
      <c r="A67" s="1716"/>
      <c r="B67" s="173"/>
      <c r="C67" s="722">
        <v>0</v>
      </c>
      <c r="D67" s="722">
        <v>0</v>
      </c>
      <c r="E67" s="723">
        <v>0</v>
      </c>
      <c r="F67" s="724">
        <v>0</v>
      </c>
      <c r="G67" s="722">
        <v>0</v>
      </c>
      <c r="H67" s="725">
        <v>0</v>
      </c>
      <c r="I67" s="724">
        <v>0</v>
      </c>
      <c r="J67" s="722">
        <v>0</v>
      </c>
      <c r="K67" s="723">
        <v>0</v>
      </c>
      <c r="L67" s="24"/>
    </row>
    <row r="68" spans="1:12">
      <c r="A68" s="1947"/>
      <c r="B68" s="173"/>
      <c r="C68" s="110"/>
      <c r="D68" s="110"/>
      <c r="E68" s="111"/>
      <c r="F68" s="112"/>
      <c r="G68" s="110"/>
      <c r="H68" s="113"/>
      <c r="I68" s="112"/>
      <c r="J68" s="110"/>
      <c r="K68" s="111"/>
      <c r="L68" s="24"/>
    </row>
    <row r="69" spans="1:12">
      <c r="A69" s="172" t="s">
        <v>443</v>
      </c>
      <c r="B69" s="173"/>
      <c r="C69" s="110">
        <v>0</v>
      </c>
      <c r="D69" s="110">
        <v>0</v>
      </c>
      <c r="E69" s="111">
        <v>0</v>
      </c>
      <c r="F69" s="112">
        <v>0</v>
      </c>
      <c r="G69" s="110">
        <v>0</v>
      </c>
      <c r="H69" s="113">
        <v>0</v>
      </c>
      <c r="I69" s="112">
        <v>0</v>
      </c>
      <c r="J69" s="110">
        <v>0</v>
      </c>
      <c r="K69" s="111">
        <v>0</v>
      </c>
      <c r="L69" s="24"/>
    </row>
    <row r="70" spans="1:12">
      <c r="A70" s="1716" t="s">
        <v>1440</v>
      </c>
      <c r="B70" s="173"/>
      <c r="C70" s="200">
        <v>0</v>
      </c>
      <c r="D70" s="200">
        <v>0</v>
      </c>
      <c r="E70" s="1442">
        <v>0</v>
      </c>
      <c r="F70" s="1873">
        <v>0</v>
      </c>
      <c r="G70" s="200">
        <v>0</v>
      </c>
      <c r="H70" s="1941">
        <v>0</v>
      </c>
      <c r="I70" s="1873">
        <v>0</v>
      </c>
      <c r="J70" s="200">
        <v>0</v>
      </c>
      <c r="K70" s="1442">
        <v>0</v>
      </c>
      <c r="L70" s="24"/>
    </row>
    <row r="71" spans="1:12">
      <c r="A71" s="1716"/>
      <c r="B71" s="173"/>
      <c r="C71" s="722">
        <v>0</v>
      </c>
      <c r="D71" s="722">
        <v>0</v>
      </c>
      <c r="E71" s="723">
        <v>0</v>
      </c>
      <c r="F71" s="724">
        <v>0</v>
      </c>
      <c r="G71" s="722">
        <v>0</v>
      </c>
      <c r="H71" s="725">
        <v>0</v>
      </c>
      <c r="I71" s="724">
        <v>0</v>
      </c>
      <c r="J71" s="722">
        <v>0</v>
      </c>
      <c r="K71" s="723">
        <v>0</v>
      </c>
      <c r="L71" s="24"/>
    </row>
    <row r="72" spans="1:12">
      <c r="A72" s="453"/>
      <c r="B72" s="173"/>
      <c r="C72" s="110"/>
      <c r="D72" s="110"/>
      <c r="E72" s="111"/>
      <c r="F72" s="112"/>
      <c r="G72" s="110"/>
      <c r="H72" s="113"/>
      <c r="I72" s="112"/>
      <c r="J72" s="110"/>
      <c r="K72" s="111"/>
      <c r="L72" s="24"/>
    </row>
    <row r="73" spans="1:12">
      <c r="A73" s="172" t="s">
        <v>444</v>
      </c>
      <c r="B73" s="173"/>
      <c r="C73" s="110">
        <v>0</v>
      </c>
      <c r="D73" s="110">
        <v>0</v>
      </c>
      <c r="E73" s="111">
        <v>0</v>
      </c>
      <c r="F73" s="112">
        <v>0</v>
      </c>
      <c r="G73" s="110">
        <v>0</v>
      </c>
      <c r="H73" s="113">
        <v>0</v>
      </c>
      <c r="I73" s="112">
        <v>0</v>
      </c>
      <c r="J73" s="110">
        <v>0</v>
      </c>
      <c r="K73" s="111">
        <v>0</v>
      </c>
      <c r="L73" s="24"/>
    </row>
    <row r="74" spans="1:12">
      <c r="A74" s="439" t="s">
        <v>1441</v>
      </c>
      <c r="B74" s="173"/>
      <c r="C74" s="200">
        <v>0</v>
      </c>
      <c r="D74" s="200">
        <v>0</v>
      </c>
      <c r="E74" s="1442">
        <v>0</v>
      </c>
      <c r="F74" s="1873">
        <v>0</v>
      </c>
      <c r="G74" s="200">
        <v>0</v>
      </c>
      <c r="H74" s="1941">
        <v>0</v>
      </c>
      <c r="I74" s="1873">
        <v>0</v>
      </c>
      <c r="J74" s="200">
        <v>0</v>
      </c>
      <c r="K74" s="1442">
        <v>0</v>
      </c>
      <c r="L74" s="24"/>
    </row>
    <row r="75" spans="1:12">
      <c r="A75" s="1600" t="s">
        <v>1442</v>
      </c>
      <c r="B75" s="173"/>
      <c r="C75" s="722">
        <v>0</v>
      </c>
      <c r="D75" s="722">
        <v>0</v>
      </c>
      <c r="E75" s="723">
        <v>0</v>
      </c>
      <c r="F75" s="724">
        <v>0</v>
      </c>
      <c r="G75" s="722">
        <v>0</v>
      </c>
      <c r="H75" s="725">
        <v>0</v>
      </c>
      <c r="I75" s="724">
        <v>0</v>
      </c>
      <c r="J75" s="722">
        <v>0</v>
      </c>
      <c r="K75" s="723">
        <v>0</v>
      </c>
      <c r="L75" s="24"/>
    </row>
    <row r="76" spans="1:12">
      <c r="A76" s="453"/>
      <c r="B76" s="173"/>
      <c r="C76" s="121"/>
      <c r="D76" s="121"/>
      <c r="E76" s="122"/>
      <c r="F76" s="123"/>
      <c r="G76" s="121"/>
      <c r="H76" s="124"/>
      <c r="I76" s="123"/>
      <c r="J76" s="121"/>
      <c r="K76" s="122"/>
      <c r="L76" s="24"/>
    </row>
    <row r="77" spans="1:12">
      <c r="A77" s="1580" t="s">
        <v>1458</v>
      </c>
      <c r="B77" s="671">
        <v>1</v>
      </c>
      <c r="C77" s="416">
        <v>0</v>
      </c>
      <c r="D77" s="416">
        <v>0</v>
      </c>
      <c r="E77" s="414">
        <v>0</v>
      </c>
      <c r="F77" s="415">
        <v>0</v>
      </c>
      <c r="G77" s="416">
        <v>0</v>
      </c>
      <c r="H77" s="417">
        <v>0</v>
      </c>
      <c r="I77" s="415">
        <v>0</v>
      </c>
      <c r="J77" s="416">
        <v>0</v>
      </c>
      <c r="K77" s="414">
        <v>0</v>
      </c>
      <c r="L77" s="24"/>
    </row>
    <row r="78" spans="1:12">
      <c r="A78" s="1948"/>
      <c r="B78" s="1488"/>
      <c r="C78" s="124"/>
      <c r="D78" s="124"/>
      <c r="E78" s="124"/>
      <c r="F78" s="124"/>
      <c r="G78" s="124"/>
      <c r="H78" s="124"/>
      <c r="I78" s="124"/>
      <c r="J78" s="124"/>
      <c r="K78" s="124"/>
      <c r="L78" s="24"/>
    </row>
    <row r="79" spans="1:12">
      <c r="A79" s="1271" t="s">
        <v>1431</v>
      </c>
      <c r="B79" s="1949"/>
      <c r="C79" s="689">
        <v>0</v>
      </c>
      <c r="D79" s="685">
        <v>0</v>
      </c>
      <c r="E79" s="1950">
        <v>0</v>
      </c>
      <c r="F79" s="689">
        <v>0</v>
      </c>
      <c r="G79" s="685">
        <v>0</v>
      </c>
      <c r="H79" s="1950">
        <v>0</v>
      </c>
      <c r="I79" s="689">
        <v>0</v>
      </c>
      <c r="J79" s="685">
        <v>0</v>
      </c>
      <c r="K79" s="1950">
        <v>0</v>
      </c>
      <c r="L79" s="24"/>
    </row>
    <row r="80" spans="1:12">
      <c r="A80" s="493" t="s">
        <v>518</v>
      </c>
      <c r="B80" s="1951"/>
      <c r="C80" s="197"/>
      <c r="D80" s="195"/>
      <c r="E80" s="198"/>
      <c r="F80" s="197"/>
      <c r="G80" s="195"/>
      <c r="H80" s="198"/>
      <c r="I80" s="197"/>
      <c r="J80" s="195"/>
      <c r="K80" s="198"/>
      <c r="L80" s="24"/>
    </row>
    <row r="81" spans="1:12">
      <c r="A81" s="493" t="s">
        <v>121</v>
      </c>
      <c r="B81" s="1951"/>
      <c r="C81" s="197"/>
      <c r="D81" s="195"/>
      <c r="E81" s="198"/>
      <c r="F81" s="197"/>
      <c r="G81" s="195"/>
      <c r="H81" s="198"/>
      <c r="I81" s="197"/>
      <c r="J81" s="195"/>
      <c r="K81" s="198"/>
      <c r="L81" s="24"/>
    </row>
    <row r="82" spans="1:12">
      <c r="A82" s="493" t="s">
        <v>1444</v>
      </c>
      <c r="B82" s="1951"/>
      <c r="C82" s="197"/>
      <c r="D82" s="195"/>
      <c r="E82" s="198"/>
      <c r="F82" s="197"/>
      <c r="G82" s="195"/>
      <c r="H82" s="198"/>
      <c r="I82" s="197"/>
      <c r="J82" s="195"/>
      <c r="K82" s="198"/>
      <c r="L82" s="24"/>
    </row>
    <row r="83" spans="1:12">
      <c r="A83" s="605" t="s">
        <v>1445</v>
      </c>
      <c r="B83" s="1952"/>
      <c r="C83" s="854"/>
      <c r="D83" s="850"/>
      <c r="E83" s="1953"/>
      <c r="F83" s="854"/>
      <c r="G83" s="850"/>
      <c r="H83" s="1953"/>
      <c r="I83" s="854"/>
      <c r="J83" s="850"/>
      <c r="K83" s="1953"/>
      <c r="L83" s="24"/>
    </row>
    <row r="84" spans="1:12" s="325" customFormat="1" hidden="1">
      <c r="A84" s="476" t="s">
        <v>98</v>
      </c>
      <c r="B84" s="421"/>
      <c r="C84" s="425"/>
      <c r="D84" s="425"/>
      <c r="E84" s="425"/>
      <c r="F84" s="425"/>
      <c r="G84" s="425"/>
      <c r="H84" s="425"/>
      <c r="I84" s="425"/>
      <c r="J84" s="425"/>
      <c r="K84" s="425"/>
      <c r="L84" s="1954"/>
    </row>
    <row r="85" spans="1:12" s="325" customFormat="1" hidden="1">
      <c r="A85" s="478" t="s">
        <v>1459</v>
      </c>
      <c r="B85" s="421"/>
      <c r="C85" s="424"/>
      <c r="D85" s="424"/>
      <c r="E85" s="425"/>
      <c r="F85" s="425"/>
      <c r="G85" s="425"/>
      <c r="H85" s="425"/>
      <c r="I85" s="425"/>
      <c r="J85" s="425"/>
      <c r="K85" s="425"/>
      <c r="L85" s="538"/>
    </row>
    <row r="86" spans="1:12" s="325" customFormat="1" hidden="1">
      <c r="A86" s="478" t="s">
        <v>1447</v>
      </c>
      <c r="B86" s="421"/>
      <c r="C86" s="424"/>
      <c r="D86" s="424"/>
      <c r="E86" s="425"/>
      <c r="F86" s="425"/>
      <c r="G86" s="425"/>
      <c r="H86" s="425"/>
      <c r="I86" s="425"/>
      <c r="J86" s="425"/>
      <c r="K86" s="425"/>
    </row>
    <row r="87" spans="1:12" s="325" customFormat="1" hidden="1">
      <c r="A87" s="478" t="s">
        <v>1448</v>
      </c>
      <c r="B87" s="421"/>
      <c r="C87" s="424"/>
      <c r="D87" s="424"/>
      <c r="E87" s="425"/>
      <c r="F87" s="425"/>
      <c r="G87" s="425"/>
      <c r="H87" s="425"/>
      <c r="I87" s="425"/>
      <c r="J87" s="425"/>
      <c r="K87" s="425"/>
    </row>
    <row r="88" spans="1:12" s="325" customFormat="1" hidden="1">
      <c r="A88" s="478" t="s">
        <v>1449</v>
      </c>
      <c r="B88" s="421"/>
      <c r="C88" s="424"/>
      <c r="D88" s="424"/>
      <c r="E88" s="425"/>
      <c r="F88" s="425"/>
      <c r="G88" s="425"/>
      <c r="H88" s="425"/>
      <c r="I88" s="425"/>
      <c r="J88" s="425"/>
      <c r="K88" s="425"/>
    </row>
    <row r="89" spans="1:12" s="325" customFormat="1" hidden="1">
      <c r="A89" s="478" t="s">
        <v>1450</v>
      </c>
      <c r="B89" s="421"/>
      <c r="C89" s="424"/>
      <c r="D89" s="424"/>
      <c r="E89" s="425"/>
      <c r="F89" s="425"/>
      <c r="G89" s="425"/>
      <c r="H89" s="425"/>
      <c r="I89" s="425"/>
      <c r="J89" s="425"/>
      <c r="K89" s="425"/>
    </row>
    <row r="90" spans="1:12" s="325" customFormat="1" hidden="1">
      <c r="A90" s="478" t="s">
        <v>1451</v>
      </c>
      <c r="B90" s="421"/>
      <c r="C90" s="424"/>
      <c r="D90" s="424"/>
      <c r="E90" s="425"/>
      <c r="F90" s="425"/>
      <c r="G90" s="425"/>
      <c r="H90" s="425"/>
      <c r="I90" s="425"/>
      <c r="J90" s="425"/>
      <c r="K90" s="425"/>
    </row>
    <row r="91" spans="1:12" s="325" customFormat="1" hidden="1">
      <c r="A91" s="1955" t="s">
        <v>1452</v>
      </c>
      <c r="B91" s="421"/>
      <c r="C91" s="424"/>
      <c r="D91" s="424"/>
      <c r="E91" s="425"/>
      <c r="F91" s="425"/>
      <c r="G91" s="425"/>
      <c r="H91" s="425"/>
      <c r="I91" s="425"/>
      <c r="J91" s="425"/>
      <c r="K91" s="425"/>
    </row>
    <row r="92" spans="1:12" s="325" customFormat="1" hidden="1">
      <c r="A92" s="1955" t="s">
        <v>1453</v>
      </c>
      <c r="B92" s="421"/>
      <c r="C92" s="424"/>
      <c r="D92" s="424"/>
      <c r="E92" s="425"/>
      <c r="F92" s="425"/>
      <c r="G92" s="425"/>
      <c r="H92" s="425"/>
      <c r="I92" s="425"/>
      <c r="J92" s="425"/>
      <c r="K92" s="425"/>
    </row>
    <row r="93" spans="1:12" s="325" customFormat="1" hidden="1">
      <c r="A93" s="1955" t="s">
        <v>1454</v>
      </c>
      <c r="B93" s="421"/>
      <c r="C93" s="424"/>
      <c r="D93" s="424"/>
      <c r="E93" s="425"/>
      <c r="F93" s="425"/>
      <c r="G93" s="425"/>
      <c r="H93" s="425"/>
      <c r="I93" s="425"/>
      <c r="J93" s="425"/>
      <c r="K93" s="425"/>
    </row>
    <row r="94" spans="1:12" s="325" customFormat="1" hidden="1">
      <c r="A94" s="1955" t="s">
        <v>1455</v>
      </c>
      <c r="B94" s="421"/>
      <c r="C94" s="424"/>
      <c r="D94" s="424"/>
      <c r="E94" s="425"/>
      <c r="F94" s="425"/>
      <c r="G94" s="425"/>
      <c r="H94" s="425"/>
      <c r="I94" s="425"/>
      <c r="J94" s="425"/>
      <c r="K94" s="425"/>
    </row>
    <row r="95" spans="1:12" s="325" customFormat="1" hidden="1">
      <c r="A95" s="1956"/>
      <c r="B95" s="421"/>
      <c r="C95" s="424"/>
      <c r="D95" s="424"/>
      <c r="E95" s="425"/>
      <c r="F95" s="425"/>
      <c r="G95" s="425"/>
      <c r="H95" s="425"/>
      <c r="I95" s="425"/>
      <c r="J95" s="425"/>
      <c r="K95" s="425"/>
    </row>
    <row r="96" spans="1:12" hidden="1">
      <c r="A96" s="62"/>
      <c r="B96" s="242"/>
      <c r="C96" s="243"/>
      <c r="D96" s="243"/>
      <c r="E96" s="244"/>
      <c r="F96" s="244"/>
      <c r="G96" s="244"/>
      <c r="H96" s="244"/>
      <c r="I96" s="244"/>
      <c r="J96" s="244"/>
      <c r="K96" s="244"/>
    </row>
    <row r="97" spans="1:11" hidden="1">
      <c r="A97" s="245" t="s">
        <v>263</v>
      </c>
      <c r="B97" s="246"/>
      <c r="C97" s="1589">
        <v>0</v>
      </c>
      <c r="D97" s="1589">
        <v>0</v>
      </c>
      <c r="E97" s="1589">
        <v>0</v>
      </c>
      <c r="F97" s="1589">
        <v>0</v>
      </c>
      <c r="G97" s="1589">
        <v>0</v>
      </c>
      <c r="H97" s="1589">
        <v>0</v>
      </c>
      <c r="I97" s="1589">
        <v>-9488000</v>
      </c>
      <c r="J97" s="1589">
        <v>0</v>
      </c>
      <c r="K97" s="1589">
        <v>0</v>
      </c>
    </row>
    <row r="98" spans="1:11" hidden="1"/>
    <row r="99" spans="1:11" hidden="1"/>
    <row r="100" spans="1:11" hidden="1"/>
    <row r="101" spans="1:11" hidden="1"/>
    <row r="102" spans="1:11" hidden="1"/>
    <row r="103" spans="1:11" hidden="1"/>
    <row r="104" spans="1:11" hidden="1"/>
    <row r="105" spans="1:11" hidden="1"/>
    <row r="106" spans="1:11" hidden="1"/>
  </sheetData>
  <mergeCells count="2">
    <mergeCell ref="F2:H2"/>
    <mergeCell ref="I2:K2"/>
  </mergeCells>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O112"/>
  <sheetViews>
    <sheetView topLeftCell="A71" workbookViewId="0">
      <selection activeCell="A123" sqref="A123"/>
    </sheetView>
  </sheetViews>
  <sheetFormatPr defaultRowHeight="12.75"/>
  <cols>
    <col min="1" max="1" width="31" style="2" customWidth="1"/>
    <col min="2" max="2" width="0" style="249" hidden="1" customWidth="1"/>
    <col min="3" max="16384" width="9.140625" style="2"/>
  </cols>
  <sheetData>
    <row r="1" spans="1:12" ht="13.5">
      <c r="A1" s="166" t="s">
        <v>1460</v>
      </c>
      <c r="B1" s="166"/>
      <c r="C1" s="166"/>
      <c r="D1" s="166"/>
      <c r="E1" s="166"/>
      <c r="F1" s="166"/>
      <c r="G1" s="166"/>
      <c r="H1" s="166"/>
      <c r="I1" s="166"/>
      <c r="J1" s="166"/>
      <c r="K1" s="166"/>
    </row>
    <row r="2" spans="1:12">
      <c r="A2" s="1624" t="s">
        <v>1</v>
      </c>
      <c r="B2" s="169" t="s">
        <v>72</v>
      </c>
      <c r="C2" s="5" t="s">
        <v>2</v>
      </c>
      <c r="D2" s="1625" t="s">
        <v>3</v>
      </c>
      <c r="E2" s="6" t="s">
        <v>4</v>
      </c>
      <c r="F2" s="2176" t="s">
        <v>5</v>
      </c>
      <c r="G2" s="2177"/>
      <c r="H2" s="2177"/>
      <c r="I2" s="2178" t="s">
        <v>6</v>
      </c>
      <c r="J2" s="2179"/>
      <c r="K2" s="2180"/>
    </row>
    <row r="3" spans="1:12" ht="25.5">
      <c r="A3" s="170" t="s">
        <v>73</v>
      </c>
      <c r="B3" s="171">
        <v>1</v>
      </c>
      <c r="C3" s="9" t="s">
        <v>8</v>
      </c>
      <c r="D3" s="1626" t="s">
        <v>8</v>
      </c>
      <c r="E3" s="10" t="s">
        <v>8</v>
      </c>
      <c r="F3" s="8" t="s">
        <v>9</v>
      </c>
      <c r="G3" s="9" t="s">
        <v>10</v>
      </c>
      <c r="H3" s="11" t="s">
        <v>11</v>
      </c>
      <c r="I3" s="8" t="s">
        <v>13</v>
      </c>
      <c r="J3" s="9" t="s">
        <v>14</v>
      </c>
      <c r="K3" s="10" t="s">
        <v>15</v>
      </c>
    </row>
    <row r="4" spans="1:12">
      <c r="A4" s="1821" t="s">
        <v>1461</v>
      </c>
      <c r="B4" s="684"/>
      <c r="C4" s="1935"/>
      <c r="D4" s="485"/>
      <c r="E4" s="488"/>
      <c r="F4" s="487"/>
      <c r="G4" s="485"/>
      <c r="H4" s="486"/>
      <c r="I4" s="487"/>
      <c r="J4" s="485"/>
      <c r="K4" s="488"/>
      <c r="L4" s="24"/>
    </row>
    <row r="5" spans="1:12" ht="4.5" customHeight="1">
      <c r="A5" s="172"/>
      <c r="B5" s="173"/>
      <c r="C5" s="489"/>
      <c r="D5" s="489"/>
      <c r="E5" s="492"/>
      <c r="F5" s="491"/>
      <c r="G5" s="489"/>
      <c r="H5" s="490"/>
      <c r="I5" s="491"/>
      <c r="J5" s="489"/>
      <c r="K5" s="492"/>
      <c r="L5" s="24"/>
    </row>
    <row r="6" spans="1:12">
      <c r="A6" s="172" t="s">
        <v>437</v>
      </c>
      <c r="B6" s="173"/>
      <c r="C6" s="660">
        <v>0</v>
      </c>
      <c r="D6" s="660">
        <v>0</v>
      </c>
      <c r="E6" s="603">
        <v>0</v>
      </c>
      <c r="F6" s="661">
        <v>0</v>
      </c>
      <c r="G6" s="660">
        <v>0</v>
      </c>
      <c r="H6" s="662">
        <v>0</v>
      </c>
      <c r="I6" s="661">
        <v>0</v>
      </c>
      <c r="J6" s="660">
        <v>0</v>
      </c>
      <c r="K6" s="603">
        <v>0</v>
      </c>
      <c r="L6" s="1936"/>
    </row>
    <row r="7" spans="1:12" s="1195" customFormat="1" ht="13.5">
      <c r="A7" s="433" t="s">
        <v>1401</v>
      </c>
      <c r="B7" s="173"/>
      <c r="C7" s="189">
        <v>0</v>
      </c>
      <c r="D7" s="189">
        <v>0</v>
      </c>
      <c r="E7" s="190">
        <v>0</v>
      </c>
      <c r="F7" s="191">
        <v>0</v>
      </c>
      <c r="G7" s="189">
        <v>0</v>
      </c>
      <c r="H7" s="192">
        <v>0</v>
      </c>
      <c r="I7" s="193">
        <v>0</v>
      </c>
      <c r="J7" s="189">
        <v>0</v>
      </c>
      <c r="K7" s="192">
        <v>0</v>
      </c>
      <c r="L7" s="24"/>
    </row>
    <row r="8" spans="1:12" s="1195" customFormat="1" ht="13.5">
      <c r="A8" s="1937" t="s">
        <v>1402</v>
      </c>
      <c r="B8" s="173"/>
      <c r="C8" s="195">
        <v>0</v>
      </c>
      <c r="D8" s="195">
        <v>0</v>
      </c>
      <c r="E8" s="196">
        <v>0</v>
      </c>
      <c r="F8" s="197">
        <v>0</v>
      </c>
      <c r="G8" s="195">
        <v>0</v>
      </c>
      <c r="H8" s="198">
        <v>0</v>
      </c>
      <c r="I8" s="199">
        <v>0</v>
      </c>
      <c r="J8" s="195">
        <v>0</v>
      </c>
      <c r="K8" s="198">
        <v>0</v>
      </c>
      <c r="L8" s="1936"/>
    </row>
    <row r="9" spans="1:12" s="1195" customFormat="1" ht="13.5">
      <c r="A9" s="1937" t="s">
        <v>1403</v>
      </c>
      <c r="B9" s="173"/>
      <c r="C9" s="195">
        <v>0</v>
      </c>
      <c r="D9" s="195">
        <v>0</v>
      </c>
      <c r="E9" s="196">
        <v>0</v>
      </c>
      <c r="F9" s="197">
        <v>0</v>
      </c>
      <c r="G9" s="195">
        <v>0</v>
      </c>
      <c r="H9" s="198">
        <v>0</v>
      </c>
      <c r="I9" s="199">
        <v>0</v>
      </c>
      <c r="J9" s="195">
        <v>0</v>
      </c>
      <c r="K9" s="198">
        <v>0</v>
      </c>
      <c r="L9" s="1938"/>
    </row>
    <row r="10" spans="1:12" s="1195" customFormat="1" ht="13.5">
      <c r="A10" s="433" t="s">
        <v>1404</v>
      </c>
      <c r="B10" s="173"/>
      <c r="C10" s="90">
        <v>0</v>
      </c>
      <c r="D10" s="90">
        <v>0</v>
      </c>
      <c r="E10" s="435">
        <v>0</v>
      </c>
      <c r="F10" s="436">
        <v>0</v>
      </c>
      <c r="G10" s="90">
        <v>0</v>
      </c>
      <c r="H10" s="437">
        <v>0</v>
      </c>
      <c r="I10" s="1939">
        <v>0</v>
      </c>
      <c r="J10" s="90">
        <v>0</v>
      </c>
      <c r="K10" s="437">
        <v>0</v>
      </c>
      <c r="L10" s="1938"/>
    </row>
    <row r="11" spans="1:12" s="1195" customFormat="1" ht="13.5">
      <c r="A11" s="1937" t="s">
        <v>1405</v>
      </c>
      <c r="B11" s="173"/>
      <c r="C11" s="195">
        <v>0</v>
      </c>
      <c r="D11" s="195">
        <v>0</v>
      </c>
      <c r="E11" s="196">
        <v>0</v>
      </c>
      <c r="F11" s="197">
        <v>0</v>
      </c>
      <c r="G11" s="195">
        <v>0</v>
      </c>
      <c r="H11" s="198">
        <v>0</v>
      </c>
      <c r="I11" s="199">
        <v>0</v>
      </c>
      <c r="J11" s="195">
        <v>0</v>
      </c>
      <c r="K11" s="198">
        <v>0</v>
      </c>
      <c r="L11" s="1938"/>
    </row>
    <row r="12" spans="1:12" s="1195" customFormat="1" ht="13.5">
      <c r="A12" s="1937" t="s">
        <v>1406</v>
      </c>
      <c r="B12" s="173"/>
      <c r="C12" s="195">
        <v>0</v>
      </c>
      <c r="D12" s="195">
        <v>0</v>
      </c>
      <c r="E12" s="196">
        <v>0</v>
      </c>
      <c r="F12" s="197">
        <v>0</v>
      </c>
      <c r="G12" s="195">
        <v>0</v>
      </c>
      <c r="H12" s="198">
        <v>0</v>
      </c>
      <c r="I12" s="199">
        <v>0</v>
      </c>
      <c r="J12" s="195">
        <v>0</v>
      </c>
      <c r="K12" s="198">
        <v>0</v>
      </c>
      <c r="L12" s="1938"/>
    </row>
    <row r="13" spans="1:12" s="1195" customFormat="1" ht="13.5">
      <c r="A13" s="1937" t="s">
        <v>123</v>
      </c>
      <c r="B13" s="173"/>
      <c r="C13" s="195">
        <v>0</v>
      </c>
      <c r="D13" s="195">
        <v>0</v>
      </c>
      <c r="E13" s="196">
        <v>0</v>
      </c>
      <c r="F13" s="197">
        <v>0</v>
      </c>
      <c r="G13" s="195">
        <v>0</v>
      </c>
      <c r="H13" s="198">
        <v>0</v>
      </c>
      <c r="I13" s="199">
        <v>0</v>
      </c>
      <c r="J13" s="195">
        <v>0</v>
      </c>
      <c r="K13" s="198">
        <v>0</v>
      </c>
      <c r="L13" s="1938"/>
    </row>
    <row r="14" spans="1:12" s="1195" customFormat="1" ht="13.5">
      <c r="A14" s="439" t="s">
        <v>1407</v>
      </c>
      <c r="B14" s="610"/>
      <c r="C14" s="90">
        <v>0</v>
      </c>
      <c r="D14" s="90">
        <v>0</v>
      </c>
      <c r="E14" s="435">
        <v>0</v>
      </c>
      <c r="F14" s="436">
        <v>0</v>
      </c>
      <c r="G14" s="90">
        <v>0</v>
      </c>
      <c r="H14" s="437">
        <v>0</v>
      </c>
      <c r="I14" s="1939">
        <v>0</v>
      </c>
      <c r="J14" s="90">
        <v>0</v>
      </c>
      <c r="K14" s="437">
        <v>0</v>
      </c>
      <c r="L14" s="1938"/>
    </row>
    <row r="15" spans="1:12" s="1195" customFormat="1" ht="13.5">
      <c r="A15" s="1937" t="s">
        <v>1408</v>
      </c>
      <c r="B15" s="173"/>
      <c r="C15" s="195">
        <v>0</v>
      </c>
      <c r="D15" s="195">
        <v>0</v>
      </c>
      <c r="E15" s="196">
        <v>0</v>
      </c>
      <c r="F15" s="197">
        <v>0</v>
      </c>
      <c r="G15" s="195">
        <v>0</v>
      </c>
      <c r="H15" s="198">
        <v>0</v>
      </c>
      <c r="I15" s="199">
        <v>0</v>
      </c>
      <c r="J15" s="195">
        <v>0</v>
      </c>
      <c r="K15" s="198">
        <v>0</v>
      </c>
      <c r="L15" s="1938"/>
    </row>
    <row r="16" spans="1:12" s="1195" customFormat="1" ht="13.5">
      <c r="A16" s="1937" t="s">
        <v>1409</v>
      </c>
      <c r="B16" s="173"/>
      <c r="C16" s="195">
        <v>0</v>
      </c>
      <c r="D16" s="195">
        <v>0</v>
      </c>
      <c r="E16" s="196">
        <v>0</v>
      </c>
      <c r="F16" s="197">
        <v>0</v>
      </c>
      <c r="G16" s="195">
        <v>0</v>
      </c>
      <c r="H16" s="198">
        <v>0</v>
      </c>
      <c r="I16" s="199">
        <v>0</v>
      </c>
      <c r="J16" s="195">
        <v>0</v>
      </c>
      <c r="K16" s="198">
        <v>0</v>
      </c>
      <c r="L16" s="1938"/>
    </row>
    <row r="17" spans="1:12" s="1195" customFormat="1" ht="13.5">
      <c r="A17" s="1937" t="s">
        <v>1462</v>
      </c>
      <c r="B17" s="173"/>
      <c r="C17" s="195">
        <v>0</v>
      </c>
      <c r="D17" s="195">
        <v>0</v>
      </c>
      <c r="E17" s="196">
        <v>0</v>
      </c>
      <c r="F17" s="197">
        <v>0</v>
      </c>
      <c r="G17" s="195">
        <v>0</v>
      </c>
      <c r="H17" s="198">
        <v>0</v>
      </c>
      <c r="I17" s="199">
        <v>0</v>
      </c>
      <c r="J17" s="195">
        <v>0</v>
      </c>
      <c r="K17" s="198">
        <v>0</v>
      </c>
      <c r="L17" s="1938"/>
    </row>
    <row r="18" spans="1:12" s="1195" customFormat="1" ht="13.5">
      <c r="A18" s="439" t="s">
        <v>1411</v>
      </c>
      <c r="B18" s="173"/>
      <c r="C18" s="90">
        <v>0</v>
      </c>
      <c r="D18" s="90">
        <v>0</v>
      </c>
      <c r="E18" s="435">
        <v>0</v>
      </c>
      <c r="F18" s="436">
        <v>0</v>
      </c>
      <c r="G18" s="90">
        <v>0</v>
      </c>
      <c r="H18" s="437">
        <v>0</v>
      </c>
      <c r="I18" s="1939">
        <v>0</v>
      </c>
      <c r="J18" s="90">
        <v>0</v>
      </c>
      <c r="K18" s="437">
        <v>0</v>
      </c>
      <c r="L18" s="1938"/>
    </row>
    <row r="19" spans="1:12" s="1195" customFormat="1" ht="13.5">
      <c r="A19" s="1937" t="s">
        <v>1463</v>
      </c>
      <c r="B19" s="173"/>
      <c r="C19" s="195">
        <v>0</v>
      </c>
      <c r="D19" s="195">
        <v>0</v>
      </c>
      <c r="E19" s="196">
        <v>0</v>
      </c>
      <c r="F19" s="197">
        <v>0</v>
      </c>
      <c r="G19" s="195">
        <v>0</v>
      </c>
      <c r="H19" s="198">
        <v>0</v>
      </c>
      <c r="I19" s="199">
        <v>0</v>
      </c>
      <c r="J19" s="195">
        <v>0</v>
      </c>
      <c r="K19" s="198">
        <v>0</v>
      </c>
      <c r="L19" s="1938"/>
    </row>
    <row r="20" spans="1:12" s="1195" customFormat="1" ht="13.5">
      <c r="A20" s="1937" t="s">
        <v>1412</v>
      </c>
      <c r="B20" s="173"/>
      <c r="C20" s="195">
        <v>0</v>
      </c>
      <c r="D20" s="195">
        <v>0</v>
      </c>
      <c r="E20" s="196">
        <v>0</v>
      </c>
      <c r="F20" s="197">
        <v>0</v>
      </c>
      <c r="G20" s="195">
        <v>0</v>
      </c>
      <c r="H20" s="198">
        <v>0</v>
      </c>
      <c r="I20" s="199">
        <v>0</v>
      </c>
      <c r="J20" s="195">
        <v>0</v>
      </c>
      <c r="K20" s="198">
        <v>0</v>
      </c>
      <c r="L20" s="1938"/>
    </row>
    <row r="21" spans="1:12" s="1195" customFormat="1" ht="13.5">
      <c r="A21" s="433" t="s">
        <v>1413</v>
      </c>
      <c r="B21" s="173"/>
      <c r="C21" s="90">
        <v>0</v>
      </c>
      <c r="D21" s="90">
        <v>0</v>
      </c>
      <c r="E21" s="90">
        <v>0</v>
      </c>
      <c r="F21" s="436">
        <v>0</v>
      </c>
      <c r="G21" s="90">
        <v>0</v>
      </c>
      <c r="H21" s="437">
        <v>0</v>
      </c>
      <c r="I21" s="1939">
        <v>0</v>
      </c>
      <c r="J21" s="90">
        <v>0</v>
      </c>
      <c r="K21" s="437">
        <v>0</v>
      </c>
      <c r="L21" s="1938"/>
    </row>
    <row r="22" spans="1:12" s="1195" customFormat="1" ht="13.5">
      <c r="A22" s="1937" t="s">
        <v>617</v>
      </c>
      <c r="B22" s="173"/>
      <c r="C22" s="195">
        <v>0</v>
      </c>
      <c r="D22" s="195">
        <v>0</v>
      </c>
      <c r="E22" s="196">
        <v>0</v>
      </c>
      <c r="F22" s="197">
        <v>0</v>
      </c>
      <c r="G22" s="195">
        <v>0</v>
      </c>
      <c r="H22" s="198">
        <v>0</v>
      </c>
      <c r="I22" s="199">
        <v>0</v>
      </c>
      <c r="J22" s="195">
        <v>0</v>
      </c>
      <c r="K22" s="198">
        <v>0</v>
      </c>
      <c r="L22" s="1936"/>
    </row>
    <row r="23" spans="1:12" s="1195" customFormat="1" ht="13.5">
      <c r="A23" s="1937" t="s">
        <v>1414</v>
      </c>
      <c r="B23" s="173">
        <v>2</v>
      </c>
      <c r="C23" s="195">
        <v>0</v>
      </c>
      <c r="D23" s="195">
        <v>0</v>
      </c>
      <c r="E23" s="196">
        <v>0</v>
      </c>
      <c r="F23" s="197">
        <v>0</v>
      </c>
      <c r="G23" s="195">
        <v>0</v>
      </c>
      <c r="H23" s="198">
        <v>0</v>
      </c>
      <c r="I23" s="199">
        <v>0</v>
      </c>
      <c r="J23" s="195">
        <v>0</v>
      </c>
      <c r="K23" s="198">
        <v>0</v>
      </c>
      <c r="L23" s="1938"/>
    </row>
    <row r="24" spans="1:12" s="1195" customFormat="1" ht="13.5">
      <c r="A24" s="1937" t="s">
        <v>1415</v>
      </c>
      <c r="B24" s="173"/>
      <c r="C24" s="195">
        <v>0</v>
      </c>
      <c r="D24" s="195">
        <v>0</v>
      </c>
      <c r="E24" s="196">
        <v>0</v>
      </c>
      <c r="F24" s="197">
        <v>0</v>
      </c>
      <c r="G24" s="195">
        <v>0</v>
      </c>
      <c r="H24" s="198">
        <v>0</v>
      </c>
      <c r="I24" s="199">
        <v>0</v>
      </c>
      <c r="J24" s="195">
        <v>0</v>
      </c>
      <c r="K24" s="198">
        <v>0</v>
      </c>
      <c r="L24" s="1938"/>
    </row>
    <row r="25" spans="1:12" s="1195" customFormat="1" ht="13.5">
      <c r="A25" s="1937" t="s">
        <v>94</v>
      </c>
      <c r="B25" s="173">
        <v>3</v>
      </c>
      <c r="C25" s="195">
        <v>0</v>
      </c>
      <c r="D25" s="195">
        <v>0</v>
      </c>
      <c r="E25" s="196">
        <v>0</v>
      </c>
      <c r="F25" s="197">
        <v>0</v>
      </c>
      <c r="G25" s="195">
        <v>0</v>
      </c>
      <c r="H25" s="198">
        <v>0</v>
      </c>
      <c r="I25" s="199">
        <v>0</v>
      </c>
      <c r="J25" s="195">
        <v>0</v>
      </c>
      <c r="K25" s="198">
        <v>0</v>
      </c>
      <c r="L25" s="1938"/>
    </row>
    <row r="26" spans="1:12" ht="6" customHeight="1">
      <c r="A26" s="453"/>
      <c r="B26" s="173"/>
      <c r="C26" s="110"/>
      <c r="D26" s="110"/>
      <c r="E26" s="111"/>
      <c r="F26" s="112"/>
      <c r="G26" s="110"/>
      <c r="H26" s="113"/>
      <c r="I26" s="112"/>
      <c r="J26" s="110"/>
      <c r="K26" s="111"/>
      <c r="L26" s="24"/>
    </row>
    <row r="27" spans="1:12">
      <c r="A27" s="172" t="s">
        <v>438</v>
      </c>
      <c r="B27" s="173"/>
      <c r="C27" s="121">
        <v>0</v>
      </c>
      <c r="D27" s="121">
        <v>0</v>
      </c>
      <c r="E27" s="122">
        <v>0</v>
      </c>
      <c r="F27" s="123">
        <v>0</v>
      </c>
      <c r="G27" s="121">
        <v>0</v>
      </c>
      <c r="H27" s="124">
        <v>0</v>
      </c>
      <c r="I27" s="123">
        <v>0</v>
      </c>
      <c r="J27" s="121">
        <v>0</v>
      </c>
      <c r="K27" s="122">
        <v>0</v>
      </c>
      <c r="L27" s="24"/>
    </row>
    <row r="28" spans="1:12">
      <c r="A28" s="433" t="s">
        <v>1416</v>
      </c>
      <c r="B28" s="173"/>
      <c r="C28" s="195">
        <v>0</v>
      </c>
      <c r="D28" s="195">
        <v>0</v>
      </c>
      <c r="E28" s="196">
        <v>0</v>
      </c>
      <c r="F28" s="197">
        <v>0</v>
      </c>
      <c r="G28" s="195">
        <v>0</v>
      </c>
      <c r="H28" s="198">
        <v>0</v>
      </c>
      <c r="I28" s="199">
        <v>0</v>
      </c>
      <c r="J28" s="195">
        <v>0</v>
      </c>
      <c r="K28" s="198">
        <v>0</v>
      </c>
      <c r="L28" s="1938"/>
    </row>
    <row r="29" spans="1:12">
      <c r="A29" s="433" t="s">
        <v>1464</v>
      </c>
      <c r="B29" s="173"/>
      <c r="C29" s="195">
        <v>0</v>
      </c>
      <c r="D29" s="195">
        <v>0</v>
      </c>
      <c r="E29" s="196">
        <v>0</v>
      </c>
      <c r="F29" s="197">
        <v>0</v>
      </c>
      <c r="G29" s="195">
        <v>0</v>
      </c>
      <c r="H29" s="198">
        <v>0</v>
      </c>
      <c r="I29" s="199">
        <v>0</v>
      </c>
      <c r="J29" s="195">
        <v>0</v>
      </c>
      <c r="K29" s="198">
        <v>0</v>
      </c>
      <c r="L29" s="1938"/>
    </row>
    <row r="30" spans="1:12">
      <c r="A30" s="433" t="s">
        <v>1418</v>
      </c>
      <c r="B30" s="173"/>
      <c r="C30" s="195">
        <v>0</v>
      </c>
      <c r="D30" s="195">
        <v>0</v>
      </c>
      <c r="E30" s="196">
        <v>0</v>
      </c>
      <c r="F30" s="197">
        <v>0</v>
      </c>
      <c r="G30" s="195">
        <v>0</v>
      </c>
      <c r="H30" s="198">
        <v>0</v>
      </c>
      <c r="I30" s="199">
        <v>0</v>
      </c>
      <c r="J30" s="195">
        <v>0</v>
      </c>
      <c r="K30" s="198">
        <v>0</v>
      </c>
      <c r="L30" s="1938"/>
    </row>
    <row r="31" spans="1:12">
      <c r="A31" s="433" t="s">
        <v>1419</v>
      </c>
      <c r="B31" s="173"/>
      <c r="C31" s="195">
        <v>0</v>
      </c>
      <c r="D31" s="195">
        <v>0</v>
      </c>
      <c r="E31" s="196">
        <v>0</v>
      </c>
      <c r="F31" s="197">
        <v>0</v>
      </c>
      <c r="G31" s="195">
        <v>0</v>
      </c>
      <c r="H31" s="198">
        <v>0</v>
      </c>
      <c r="I31" s="199">
        <v>0</v>
      </c>
      <c r="J31" s="195">
        <v>0</v>
      </c>
      <c r="K31" s="198">
        <v>0</v>
      </c>
      <c r="L31" s="1938"/>
    </row>
    <row r="32" spans="1:12">
      <c r="A32" s="433" t="s">
        <v>1420</v>
      </c>
      <c r="B32" s="173"/>
      <c r="C32" s="195">
        <v>0</v>
      </c>
      <c r="D32" s="195">
        <v>0</v>
      </c>
      <c r="E32" s="196">
        <v>0</v>
      </c>
      <c r="F32" s="197">
        <v>0</v>
      </c>
      <c r="G32" s="195">
        <v>0</v>
      </c>
      <c r="H32" s="198">
        <v>0</v>
      </c>
      <c r="I32" s="199">
        <v>0</v>
      </c>
      <c r="J32" s="195">
        <v>0</v>
      </c>
      <c r="K32" s="198">
        <v>0</v>
      </c>
      <c r="L32" s="1938"/>
    </row>
    <row r="33" spans="1:15">
      <c r="A33" s="433" t="s">
        <v>1421</v>
      </c>
      <c r="B33" s="173"/>
      <c r="C33" s="195">
        <v>0</v>
      </c>
      <c r="D33" s="195">
        <v>0</v>
      </c>
      <c r="E33" s="196">
        <v>0</v>
      </c>
      <c r="F33" s="197">
        <v>0</v>
      </c>
      <c r="G33" s="195">
        <v>0</v>
      </c>
      <c r="H33" s="198">
        <v>0</v>
      </c>
      <c r="I33" s="199">
        <v>0</v>
      </c>
      <c r="J33" s="195">
        <v>0</v>
      </c>
      <c r="K33" s="198">
        <v>0</v>
      </c>
      <c r="L33" s="1938"/>
    </row>
    <row r="34" spans="1:15">
      <c r="A34" s="433" t="s">
        <v>1422</v>
      </c>
      <c r="B34" s="173"/>
      <c r="C34" s="195">
        <v>0</v>
      </c>
      <c r="D34" s="195">
        <v>0</v>
      </c>
      <c r="E34" s="196">
        <v>0</v>
      </c>
      <c r="F34" s="197">
        <v>0</v>
      </c>
      <c r="G34" s="195">
        <v>0</v>
      </c>
      <c r="H34" s="198">
        <v>0</v>
      </c>
      <c r="I34" s="199">
        <v>0</v>
      </c>
      <c r="J34" s="195">
        <v>0</v>
      </c>
      <c r="K34" s="198">
        <v>0</v>
      </c>
      <c r="L34" s="1938"/>
    </row>
    <row r="35" spans="1:15">
      <c r="A35" s="433" t="s">
        <v>1423</v>
      </c>
      <c r="B35" s="173"/>
      <c r="C35" s="195">
        <v>0</v>
      </c>
      <c r="D35" s="195">
        <v>0</v>
      </c>
      <c r="E35" s="196">
        <v>0</v>
      </c>
      <c r="F35" s="197">
        <v>0</v>
      </c>
      <c r="G35" s="195">
        <v>0</v>
      </c>
      <c r="H35" s="198">
        <v>0</v>
      </c>
      <c r="I35" s="199">
        <v>0</v>
      </c>
      <c r="J35" s="195">
        <v>0</v>
      </c>
      <c r="K35" s="198">
        <v>0</v>
      </c>
      <c r="L35" s="1938"/>
    </row>
    <row r="36" spans="1:15">
      <c r="A36" s="433" t="s">
        <v>1424</v>
      </c>
      <c r="B36" s="173">
        <v>7</v>
      </c>
      <c r="C36" s="195">
        <v>0</v>
      </c>
      <c r="D36" s="195">
        <v>0</v>
      </c>
      <c r="E36" s="196">
        <v>0</v>
      </c>
      <c r="F36" s="197">
        <v>0</v>
      </c>
      <c r="G36" s="195">
        <v>0</v>
      </c>
      <c r="H36" s="198">
        <v>0</v>
      </c>
      <c r="I36" s="199">
        <v>0</v>
      </c>
      <c r="J36" s="195">
        <v>0</v>
      </c>
      <c r="K36" s="198">
        <v>0</v>
      </c>
      <c r="L36" s="1938"/>
    </row>
    <row r="37" spans="1:15">
      <c r="A37" s="433" t="s">
        <v>124</v>
      </c>
      <c r="B37" s="173"/>
      <c r="C37" s="195">
        <v>0</v>
      </c>
      <c r="D37" s="195">
        <v>0</v>
      </c>
      <c r="E37" s="196">
        <v>0</v>
      </c>
      <c r="F37" s="197">
        <v>0</v>
      </c>
      <c r="G37" s="195">
        <v>0</v>
      </c>
      <c r="H37" s="198">
        <v>0</v>
      </c>
      <c r="I37" s="199">
        <v>0</v>
      </c>
      <c r="J37" s="195">
        <v>0</v>
      </c>
      <c r="K37" s="198">
        <v>0</v>
      </c>
      <c r="L37" s="1938"/>
      <c r="O37" s="24"/>
    </row>
    <row r="38" spans="1:15">
      <c r="A38" s="433" t="s">
        <v>1425</v>
      </c>
      <c r="B38" s="173"/>
      <c r="C38" s="195">
        <v>0</v>
      </c>
      <c r="D38" s="195">
        <v>0</v>
      </c>
      <c r="E38" s="196">
        <v>0</v>
      </c>
      <c r="F38" s="197">
        <v>0</v>
      </c>
      <c r="G38" s="195">
        <v>0</v>
      </c>
      <c r="H38" s="198">
        <v>0</v>
      </c>
      <c r="I38" s="199">
        <v>0</v>
      </c>
      <c r="J38" s="195">
        <v>0</v>
      </c>
      <c r="K38" s="198">
        <v>0</v>
      </c>
      <c r="L38" s="1938"/>
    </row>
    <row r="39" spans="1:15">
      <c r="A39" s="433" t="s">
        <v>1426</v>
      </c>
      <c r="B39" s="173"/>
      <c r="C39" s="195">
        <v>0</v>
      </c>
      <c r="D39" s="195">
        <v>0</v>
      </c>
      <c r="E39" s="196">
        <v>0</v>
      </c>
      <c r="F39" s="197">
        <v>0</v>
      </c>
      <c r="G39" s="195">
        <v>0</v>
      </c>
      <c r="H39" s="198">
        <v>0</v>
      </c>
      <c r="I39" s="199">
        <v>0</v>
      </c>
      <c r="J39" s="195">
        <v>0</v>
      </c>
      <c r="K39" s="198">
        <v>0</v>
      </c>
      <c r="L39" s="1938"/>
    </row>
    <row r="40" spans="1:15">
      <c r="A40" s="433" t="s">
        <v>1427</v>
      </c>
      <c r="B40" s="173">
        <v>8</v>
      </c>
      <c r="C40" s="195">
        <v>0</v>
      </c>
      <c r="D40" s="195">
        <v>0</v>
      </c>
      <c r="E40" s="196">
        <v>0</v>
      </c>
      <c r="F40" s="197">
        <v>0</v>
      </c>
      <c r="G40" s="195">
        <v>0</v>
      </c>
      <c r="H40" s="198">
        <v>0</v>
      </c>
      <c r="I40" s="199">
        <v>0</v>
      </c>
      <c r="J40" s="195">
        <v>0</v>
      </c>
      <c r="K40" s="198">
        <v>0</v>
      </c>
      <c r="L40" s="24"/>
    </row>
    <row r="41" spans="1:15">
      <c r="A41" s="433" t="s">
        <v>94</v>
      </c>
      <c r="B41" s="173"/>
      <c r="C41" s="195">
        <v>0</v>
      </c>
      <c r="D41" s="195">
        <v>0</v>
      </c>
      <c r="E41" s="196">
        <v>0</v>
      </c>
      <c r="F41" s="197">
        <v>0</v>
      </c>
      <c r="G41" s="195">
        <v>0</v>
      </c>
      <c r="H41" s="198">
        <v>0</v>
      </c>
      <c r="I41" s="199">
        <v>0</v>
      </c>
      <c r="J41" s="195">
        <v>0</v>
      </c>
      <c r="K41" s="198">
        <v>0</v>
      </c>
      <c r="L41" s="1938"/>
    </row>
    <row r="42" spans="1:15" ht="4.5" customHeight="1">
      <c r="A42" s="453"/>
      <c r="B42" s="173"/>
      <c r="C42" s="110"/>
      <c r="D42" s="110"/>
      <c r="E42" s="111"/>
      <c r="F42" s="112"/>
      <c r="G42" s="110"/>
      <c r="H42" s="113"/>
      <c r="I42" s="112"/>
      <c r="J42" s="110"/>
      <c r="K42" s="111"/>
      <c r="L42" s="24"/>
    </row>
    <row r="43" spans="1:15">
      <c r="A43" s="172" t="s">
        <v>439</v>
      </c>
      <c r="B43" s="173"/>
      <c r="C43" s="110">
        <v>0</v>
      </c>
      <c r="D43" s="110">
        <v>0</v>
      </c>
      <c r="E43" s="111">
        <v>0</v>
      </c>
      <c r="F43" s="112">
        <v>0</v>
      </c>
      <c r="G43" s="110">
        <v>0</v>
      </c>
      <c r="H43" s="113">
        <v>0</v>
      </c>
      <c r="I43" s="112">
        <v>0</v>
      </c>
      <c r="J43" s="110">
        <v>0</v>
      </c>
      <c r="K43" s="111">
        <v>0</v>
      </c>
      <c r="L43" s="24"/>
    </row>
    <row r="44" spans="1:15">
      <c r="A44" s="433" t="s">
        <v>1428</v>
      </c>
      <c r="B44" s="173"/>
      <c r="C44" s="195">
        <v>0</v>
      </c>
      <c r="D44" s="195">
        <v>0</v>
      </c>
      <c r="E44" s="196">
        <v>0</v>
      </c>
      <c r="F44" s="197">
        <v>0</v>
      </c>
      <c r="G44" s="195">
        <v>0</v>
      </c>
      <c r="H44" s="198">
        <v>0</v>
      </c>
      <c r="I44" s="199">
        <v>0</v>
      </c>
      <c r="J44" s="195">
        <v>0</v>
      </c>
      <c r="K44" s="198">
        <v>0</v>
      </c>
      <c r="L44" s="24"/>
    </row>
    <row r="45" spans="1:15">
      <c r="A45" s="439" t="s">
        <v>94</v>
      </c>
      <c r="B45" s="173">
        <v>9</v>
      </c>
      <c r="C45" s="195">
        <v>0</v>
      </c>
      <c r="D45" s="195">
        <v>0</v>
      </c>
      <c r="E45" s="196">
        <v>0</v>
      </c>
      <c r="F45" s="197">
        <v>0</v>
      </c>
      <c r="G45" s="195">
        <v>0</v>
      </c>
      <c r="H45" s="198">
        <v>0</v>
      </c>
      <c r="I45" s="199">
        <v>0</v>
      </c>
      <c r="J45" s="195">
        <v>0</v>
      </c>
      <c r="K45" s="198">
        <v>0</v>
      </c>
      <c r="L45" s="24"/>
    </row>
    <row r="46" spans="1:15" ht="5.25" customHeight="1">
      <c r="A46" s="453"/>
      <c r="B46" s="173"/>
      <c r="C46" s="110"/>
      <c r="D46" s="110"/>
      <c r="E46" s="111"/>
      <c r="F46" s="112"/>
      <c r="G46" s="110"/>
      <c r="H46" s="113"/>
      <c r="I46" s="112"/>
      <c r="J46" s="110"/>
      <c r="K46" s="111"/>
      <c r="L46" s="24"/>
    </row>
    <row r="47" spans="1:15">
      <c r="A47" s="172" t="s">
        <v>440</v>
      </c>
      <c r="B47" s="173"/>
      <c r="C47" s="121">
        <v>0</v>
      </c>
      <c r="D47" s="121">
        <v>0</v>
      </c>
      <c r="E47" s="122">
        <v>0</v>
      </c>
      <c r="F47" s="123">
        <v>0</v>
      </c>
      <c r="G47" s="121">
        <v>0</v>
      </c>
      <c r="H47" s="124">
        <v>0</v>
      </c>
      <c r="I47" s="123">
        <v>0</v>
      </c>
      <c r="J47" s="121">
        <v>0</v>
      </c>
      <c r="K47" s="122">
        <v>0</v>
      </c>
      <c r="L47" s="24"/>
    </row>
    <row r="48" spans="1:15">
      <c r="A48" s="433" t="s">
        <v>1429</v>
      </c>
      <c r="B48" s="173"/>
      <c r="C48" s="195">
        <v>0</v>
      </c>
      <c r="D48" s="195">
        <v>0</v>
      </c>
      <c r="E48" s="196">
        <v>0</v>
      </c>
      <c r="F48" s="197">
        <v>0</v>
      </c>
      <c r="G48" s="195">
        <v>0</v>
      </c>
      <c r="H48" s="198">
        <v>0</v>
      </c>
      <c r="I48" s="199">
        <v>0</v>
      </c>
      <c r="J48" s="195">
        <v>0</v>
      </c>
      <c r="K48" s="198">
        <v>0</v>
      </c>
      <c r="L48" s="1938"/>
    </row>
    <row r="49" spans="1:12">
      <c r="A49" s="433" t="s">
        <v>94</v>
      </c>
      <c r="B49" s="173"/>
      <c r="C49" s="195">
        <v>0</v>
      </c>
      <c r="D49" s="195">
        <v>0</v>
      </c>
      <c r="E49" s="196">
        <v>0</v>
      </c>
      <c r="F49" s="197">
        <v>0</v>
      </c>
      <c r="G49" s="195">
        <v>0</v>
      </c>
      <c r="H49" s="198">
        <v>0</v>
      </c>
      <c r="I49" s="199">
        <v>0</v>
      </c>
      <c r="J49" s="195">
        <v>0</v>
      </c>
      <c r="K49" s="198">
        <v>0</v>
      </c>
      <c r="L49" s="24"/>
    </row>
    <row r="50" spans="1:12" ht="5.25" customHeight="1">
      <c r="A50" s="453"/>
      <c r="B50" s="173"/>
      <c r="C50" s="110"/>
      <c r="D50" s="110"/>
      <c r="E50" s="111"/>
      <c r="F50" s="112"/>
      <c r="G50" s="110"/>
      <c r="H50" s="113"/>
      <c r="I50" s="112"/>
      <c r="J50" s="110"/>
      <c r="K50" s="111"/>
      <c r="L50" s="24"/>
    </row>
    <row r="51" spans="1:12">
      <c r="A51" s="172" t="s">
        <v>441</v>
      </c>
      <c r="B51" s="173"/>
      <c r="C51" s="121">
        <v>0</v>
      </c>
      <c r="D51" s="121">
        <v>0</v>
      </c>
      <c r="E51" s="122">
        <v>0</v>
      </c>
      <c r="F51" s="123">
        <v>0</v>
      </c>
      <c r="G51" s="121">
        <v>0</v>
      </c>
      <c r="H51" s="124">
        <v>0</v>
      </c>
      <c r="I51" s="123">
        <v>0</v>
      </c>
      <c r="J51" s="121">
        <v>0</v>
      </c>
      <c r="K51" s="122">
        <v>0</v>
      </c>
      <c r="L51" s="24"/>
    </row>
    <row r="52" spans="1:12">
      <c r="A52" s="439" t="s">
        <v>1430</v>
      </c>
      <c r="B52" s="173"/>
      <c r="C52" s="195">
        <v>0</v>
      </c>
      <c r="D52" s="195">
        <v>0</v>
      </c>
      <c r="E52" s="196">
        <v>0</v>
      </c>
      <c r="F52" s="197">
        <v>0</v>
      </c>
      <c r="G52" s="195">
        <v>0</v>
      </c>
      <c r="H52" s="198">
        <v>0</v>
      </c>
      <c r="I52" s="199">
        <v>0</v>
      </c>
      <c r="J52" s="195">
        <v>0</v>
      </c>
      <c r="K52" s="198">
        <v>0</v>
      </c>
      <c r="L52" s="1938"/>
    </row>
    <row r="53" spans="1:12">
      <c r="A53" s="439" t="s">
        <v>1431</v>
      </c>
      <c r="B53" s="173">
        <v>10</v>
      </c>
      <c r="C53" s="195">
        <v>0</v>
      </c>
      <c r="D53" s="195">
        <v>0</v>
      </c>
      <c r="E53" s="196">
        <v>0</v>
      </c>
      <c r="F53" s="197">
        <v>0</v>
      </c>
      <c r="G53" s="195">
        <v>0</v>
      </c>
      <c r="H53" s="198">
        <v>0</v>
      </c>
      <c r="I53" s="199">
        <v>0</v>
      </c>
      <c r="J53" s="195">
        <v>0</v>
      </c>
      <c r="K53" s="198">
        <v>0</v>
      </c>
      <c r="L53" s="24"/>
    </row>
    <row r="54" spans="1:12">
      <c r="A54" s="439" t="s">
        <v>1432</v>
      </c>
      <c r="B54" s="173"/>
      <c r="C54" s="195">
        <v>0</v>
      </c>
      <c r="D54" s="195">
        <v>0</v>
      </c>
      <c r="E54" s="196">
        <v>0</v>
      </c>
      <c r="F54" s="197">
        <v>0</v>
      </c>
      <c r="G54" s="195">
        <v>0</v>
      </c>
      <c r="H54" s="198">
        <v>0</v>
      </c>
      <c r="I54" s="199">
        <v>0</v>
      </c>
      <c r="J54" s="195">
        <v>0</v>
      </c>
      <c r="K54" s="198">
        <v>0</v>
      </c>
      <c r="L54" s="1938"/>
    </row>
    <row r="55" spans="1:12">
      <c r="A55" s="439" t="s">
        <v>1433</v>
      </c>
      <c r="B55" s="173"/>
      <c r="C55" s="195">
        <v>0</v>
      </c>
      <c r="D55" s="195">
        <v>0</v>
      </c>
      <c r="E55" s="196">
        <v>0</v>
      </c>
      <c r="F55" s="197">
        <v>0</v>
      </c>
      <c r="G55" s="195">
        <v>0</v>
      </c>
      <c r="H55" s="198">
        <v>0</v>
      </c>
      <c r="I55" s="199">
        <v>0</v>
      </c>
      <c r="J55" s="195">
        <v>0</v>
      </c>
      <c r="K55" s="198">
        <v>0</v>
      </c>
      <c r="L55" s="1938"/>
    </row>
    <row r="56" spans="1:12">
      <c r="A56" s="439" t="s">
        <v>1434</v>
      </c>
      <c r="B56" s="173"/>
      <c r="C56" s="195">
        <v>0</v>
      </c>
      <c r="D56" s="195">
        <v>0</v>
      </c>
      <c r="E56" s="196">
        <v>0</v>
      </c>
      <c r="F56" s="197">
        <v>0</v>
      </c>
      <c r="G56" s="195">
        <v>0</v>
      </c>
      <c r="H56" s="198">
        <v>0</v>
      </c>
      <c r="I56" s="199">
        <v>0</v>
      </c>
      <c r="J56" s="195">
        <v>0</v>
      </c>
      <c r="K56" s="198">
        <v>0</v>
      </c>
      <c r="L56" s="1938"/>
    </row>
    <row r="57" spans="1:12">
      <c r="A57" s="439" t="s">
        <v>146</v>
      </c>
      <c r="B57" s="173"/>
      <c r="C57" s="195">
        <v>0</v>
      </c>
      <c r="D57" s="195">
        <v>0</v>
      </c>
      <c r="E57" s="196">
        <v>0</v>
      </c>
      <c r="F57" s="197">
        <v>0</v>
      </c>
      <c r="G57" s="195">
        <v>0</v>
      </c>
      <c r="H57" s="198">
        <v>0</v>
      </c>
      <c r="I57" s="199">
        <v>0</v>
      </c>
      <c r="J57" s="195">
        <v>0</v>
      </c>
      <c r="K57" s="198">
        <v>0</v>
      </c>
      <c r="L57" s="1938"/>
    </row>
    <row r="58" spans="1:12">
      <c r="A58" s="439" t="s">
        <v>149</v>
      </c>
      <c r="B58" s="173"/>
      <c r="C58" s="195">
        <v>0</v>
      </c>
      <c r="D58" s="195">
        <v>0</v>
      </c>
      <c r="E58" s="196">
        <v>0</v>
      </c>
      <c r="F58" s="197">
        <v>0</v>
      </c>
      <c r="G58" s="195">
        <v>0</v>
      </c>
      <c r="H58" s="198">
        <v>0</v>
      </c>
      <c r="I58" s="199">
        <v>0</v>
      </c>
      <c r="J58" s="195">
        <v>0</v>
      </c>
      <c r="K58" s="198">
        <v>0</v>
      </c>
      <c r="L58" s="1936"/>
    </row>
    <row r="59" spans="1:12">
      <c r="A59" s="439" t="s">
        <v>1435</v>
      </c>
      <c r="B59" s="173"/>
      <c r="C59" s="195">
        <v>0</v>
      </c>
      <c r="D59" s="195">
        <v>0</v>
      </c>
      <c r="E59" s="196">
        <v>0</v>
      </c>
      <c r="F59" s="197">
        <v>0</v>
      </c>
      <c r="G59" s="195">
        <v>0</v>
      </c>
      <c r="H59" s="198">
        <v>0</v>
      </c>
      <c r="I59" s="199">
        <v>0</v>
      </c>
      <c r="J59" s="195">
        <v>0</v>
      </c>
      <c r="K59" s="198">
        <v>0</v>
      </c>
      <c r="L59" s="1938"/>
    </row>
    <row r="60" spans="1:12">
      <c r="A60" s="439" t="s">
        <v>1436</v>
      </c>
      <c r="B60" s="173"/>
      <c r="C60" s="195">
        <v>0</v>
      </c>
      <c r="D60" s="195">
        <v>0</v>
      </c>
      <c r="E60" s="196">
        <v>0</v>
      </c>
      <c r="F60" s="197">
        <v>0</v>
      </c>
      <c r="G60" s="195">
        <v>0</v>
      </c>
      <c r="H60" s="198">
        <v>0</v>
      </c>
      <c r="I60" s="199">
        <v>0</v>
      </c>
      <c r="J60" s="195">
        <v>0</v>
      </c>
      <c r="K60" s="198">
        <v>0</v>
      </c>
      <c r="L60" s="1938"/>
    </row>
    <row r="61" spans="1:12">
      <c r="A61" s="439" t="s">
        <v>1437</v>
      </c>
      <c r="B61" s="173"/>
      <c r="C61" s="195">
        <v>0</v>
      </c>
      <c r="D61" s="195">
        <v>0</v>
      </c>
      <c r="E61" s="196">
        <v>0</v>
      </c>
      <c r="F61" s="197">
        <v>0</v>
      </c>
      <c r="G61" s="195">
        <v>0</v>
      </c>
      <c r="H61" s="198">
        <v>0</v>
      </c>
      <c r="I61" s="199">
        <v>0</v>
      </c>
      <c r="J61" s="195">
        <v>0</v>
      </c>
      <c r="K61" s="198">
        <v>0</v>
      </c>
      <c r="L61" s="1938"/>
    </row>
    <row r="62" spans="1:12">
      <c r="A62" s="439" t="s">
        <v>1438</v>
      </c>
      <c r="B62" s="173"/>
      <c r="C62" s="195">
        <v>0</v>
      </c>
      <c r="D62" s="195">
        <v>0</v>
      </c>
      <c r="E62" s="196">
        <v>0</v>
      </c>
      <c r="F62" s="197">
        <v>0</v>
      </c>
      <c r="G62" s="195">
        <v>0</v>
      </c>
      <c r="H62" s="198">
        <v>0</v>
      </c>
      <c r="I62" s="199">
        <v>0</v>
      </c>
      <c r="J62" s="195">
        <v>0</v>
      </c>
      <c r="K62" s="198">
        <v>0</v>
      </c>
      <c r="L62" s="1938"/>
    </row>
    <row r="63" spans="1:12">
      <c r="A63" s="433" t="s">
        <v>1465</v>
      </c>
      <c r="B63" s="173"/>
      <c r="C63" s="195">
        <v>0</v>
      </c>
      <c r="D63" s="195">
        <v>0</v>
      </c>
      <c r="E63" s="196">
        <v>0</v>
      </c>
      <c r="F63" s="197">
        <v>0</v>
      </c>
      <c r="G63" s="195">
        <v>0</v>
      </c>
      <c r="H63" s="198">
        <v>0</v>
      </c>
      <c r="I63" s="199">
        <v>0</v>
      </c>
      <c r="J63" s="195">
        <v>0</v>
      </c>
      <c r="K63" s="198">
        <v>0</v>
      </c>
      <c r="L63" s="1938"/>
    </row>
    <row r="64" spans="1:12">
      <c r="A64" s="1947"/>
      <c r="B64" s="173"/>
      <c r="C64" s="110"/>
      <c r="D64" s="110"/>
      <c r="E64" s="111"/>
      <c r="F64" s="112"/>
      <c r="G64" s="110"/>
      <c r="H64" s="113"/>
      <c r="I64" s="112"/>
      <c r="J64" s="110"/>
      <c r="K64" s="111"/>
      <c r="L64" s="24"/>
    </row>
    <row r="65" spans="1:12">
      <c r="A65" s="172" t="s">
        <v>1439</v>
      </c>
      <c r="B65" s="173"/>
      <c r="C65" s="110">
        <v>0</v>
      </c>
      <c r="D65" s="110">
        <v>0</v>
      </c>
      <c r="E65" s="111">
        <v>0</v>
      </c>
      <c r="F65" s="112">
        <v>0</v>
      </c>
      <c r="G65" s="110">
        <v>0</v>
      </c>
      <c r="H65" s="113">
        <v>0</v>
      </c>
      <c r="I65" s="112">
        <v>0</v>
      </c>
      <c r="J65" s="110">
        <v>0</v>
      </c>
      <c r="K65" s="111">
        <v>0</v>
      </c>
      <c r="L65" s="24"/>
    </row>
    <row r="66" spans="1:12">
      <c r="A66" s="1716" t="s">
        <v>1440</v>
      </c>
      <c r="B66" s="173"/>
      <c r="C66" s="200"/>
      <c r="D66" s="200"/>
      <c r="E66" s="1442"/>
      <c r="F66" s="1873"/>
      <c r="G66" s="200"/>
      <c r="H66" s="1941"/>
      <c r="I66" s="1873"/>
      <c r="J66" s="200"/>
      <c r="K66" s="1442"/>
      <c r="L66" s="24"/>
    </row>
    <row r="67" spans="1:12">
      <c r="A67" s="1716"/>
      <c r="B67" s="173"/>
      <c r="C67" s="722"/>
      <c r="D67" s="722"/>
      <c r="E67" s="723"/>
      <c r="F67" s="724"/>
      <c r="G67" s="722"/>
      <c r="H67" s="725"/>
      <c r="I67" s="724"/>
      <c r="J67" s="722"/>
      <c r="K67" s="723"/>
      <c r="L67" s="24"/>
    </row>
    <row r="68" spans="1:12">
      <c r="A68" s="1947"/>
      <c r="B68" s="173"/>
      <c r="C68" s="110"/>
      <c r="D68" s="110"/>
      <c r="E68" s="111"/>
      <c r="F68" s="112"/>
      <c r="G68" s="110"/>
      <c r="H68" s="113"/>
      <c r="I68" s="112"/>
      <c r="J68" s="110"/>
      <c r="K68" s="111"/>
      <c r="L68" s="24"/>
    </row>
    <row r="69" spans="1:12">
      <c r="A69" s="172" t="s">
        <v>443</v>
      </c>
      <c r="B69" s="173"/>
      <c r="C69" s="110">
        <v>0</v>
      </c>
      <c r="D69" s="110">
        <v>0</v>
      </c>
      <c r="E69" s="111">
        <v>0</v>
      </c>
      <c r="F69" s="112">
        <v>0</v>
      </c>
      <c r="G69" s="110">
        <v>0</v>
      </c>
      <c r="H69" s="113">
        <v>0</v>
      </c>
      <c r="I69" s="112">
        <v>0</v>
      </c>
      <c r="J69" s="110">
        <v>0</v>
      </c>
      <c r="K69" s="111">
        <v>0</v>
      </c>
      <c r="L69" s="24"/>
    </row>
    <row r="70" spans="1:12">
      <c r="A70" s="1716" t="s">
        <v>1440</v>
      </c>
      <c r="B70" s="173"/>
      <c r="C70" s="200"/>
      <c r="D70" s="200"/>
      <c r="E70" s="1442"/>
      <c r="F70" s="1873"/>
      <c r="G70" s="200"/>
      <c r="H70" s="1941"/>
      <c r="I70" s="1873"/>
      <c r="J70" s="200"/>
      <c r="K70" s="1442"/>
      <c r="L70" s="24"/>
    </row>
    <row r="71" spans="1:12">
      <c r="A71" s="1716"/>
      <c r="B71" s="173"/>
      <c r="C71" s="722"/>
      <c r="D71" s="722"/>
      <c r="E71" s="723"/>
      <c r="F71" s="724"/>
      <c r="G71" s="722"/>
      <c r="H71" s="725"/>
      <c r="I71" s="724"/>
      <c r="J71" s="722"/>
      <c r="K71" s="723"/>
      <c r="L71" s="24"/>
    </row>
    <row r="72" spans="1:12">
      <c r="A72" s="453"/>
      <c r="B72" s="173"/>
      <c r="C72" s="110"/>
      <c r="D72" s="110"/>
      <c r="E72" s="111"/>
      <c r="F72" s="112"/>
      <c r="G72" s="110"/>
      <c r="H72" s="113"/>
      <c r="I72" s="112"/>
      <c r="J72" s="110"/>
      <c r="K72" s="111"/>
      <c r="L72" s="24"/>
    </row>
    <row r="73" spans="1:12">
      <c r="A73" s="172" t="s">
        <v>444</v>
      </c>
      <c r="B73" s="173"/>
      <c r="C73" s="110">
        <v>0</v>
      </c>
      <c r="D73" s="110">
        <v>0</v>
      </c>
      <c r="E73" s="111">
        <v>0</v>
      </c>
      <c r="F73" s="112">
        <v>0</v>
      </c>
      <c r="G73" s="110">
        <v>0</v>
      </c>
      <c r="H73" s="113">
        <v>0</v>
      </c>
      <c r="I73" s="112">
        <v>0</v>
      </c>
      <c r="J73" s="110">
        <v>0</v>
      </c>
      <c r="K73" s="111">
        <v>0</v>
      </c>
      <c r="L73" s="24"/>
    </row>
    <row r="74" spans="1:12">
      <c r="A74" s="439" t="s">
        <v>1441</v>
      </c>
      <c r="B74" s="173"/>
      <c r="C74" s="195">
        <v>0</v>
      </c>
      <c r="D74" s="195">
        <v>0</v>
      </c>
      <c r="E74" s="196">
        <v>0</v>
      </c>
      <c r="F74" s="197">
        <v>0</v>
      </c>
      <c r="G74" s="195">
        <v>0</v>
      </c>
      <c r="H74" s="198">
        <v>0</v>
      </c>
      <c r="I74" s="199">
        <v>0</v>
      </c>
      <c r="J74" s="195">
        <v>0</v>
      </c>
      <c r="K74" s="198">
        <v>0</v>
      </c>
      <c r="L74" s="24"/>
    </row>
    <row r="75" spans="1:12">
      <c r="A75" s="1600" t="s">
        <v>1442</v>
      </c>
      <c r="B75" s="173"/>
      <c r="C75" s="722"/>
      <c r="D75" s="722"/>
      <c r="E75" s="723"/>
      <c r="F75" s="724"/>
      <c r="G75" s="722"/>
      <c r="H75" s="725"/>
      <c r="I75" s="724"/>
      <c r="J75" s="722"/>
      <c r="K75" s="723"/>
      <c r="L75" s="24"/>
    </row>
    <row r="76" spans="1:12">
      <c r="A76" s="453"/>
      <c r="B76" s="173"/>
      <c r="C76" s="121"/>
      <c r="D76" s="121"/>
      <c r="E76" s="122"/>
      <c r="F76" s="123"/>
      <c r="G76" s="121"/>
      <c r="H76" s="124"/>
      <c r="I76" s="123"/>
      <c r="J76" s="121"/>
      <c r="K76" s="122"/>
      <c r="L76" s="24"/>
    </row>
    <row r="77" spans="1:12">
      <c r="A77" s="1580" t="s">
        <v>599</v>
      </c>
      <c r="B77" s="671">
        <v>1</v>
      </c>
      <c r="C77" s="416">
        <v>0</v>
      </c>
      <c r="D77" s="416">
        <v>0</v>
      </c>
      <c r="E77" s="414">
        <v>0</v>
      </c>
      <c r="F77" s="415">
        <v>0</v>
      </c>
      <c r="G77" s="416">
        <v>0</v>
      </c>
      <c r="H77" s="417">
        <v>0</v>
      </c>
      <c r="I77" s="415">
        <v>0</v>
      </c>
      <c r="J77" s="416">
        <v>0</v>
      </c>
      <c r="K77" s="414">
        <v>0</v>
      </c>
      <c r="L77" s="24"/>
    </row>
    <row r="78" spans="1:12">
      <c r="A78" s="1948"/>
      <c r="B78" s="1488"/>
      <c r="C78" s="124"/>
      <c r="D78" s="124"/>
      <c r="E78" s="124"/>
      <c r="F78" s="124"/>
      <c r="G78" s="124"/>
      <c r="H78" s="124"/>
      <c r="I78" s="124"/>
      <c r="J78" s="124"/>
      <c r="K78" s="124"/>
      <c r="L78" s="24"/>
    </row>
    <row r="79" spans="1:12">
      <c r="A79" s="1271" t="s">
        <v>1431</v>
      </c>
      <c r="B79" s="1949"/>
      <c r="C79" s="689">
        <v>0</v>
      </c>
      <c r="D79" s="685">
        <v>0</v>
      </c>
      <c r="E79" s="1950">
        <v>0</v>
      </c>
      <c r="F79" s="689">
        <v>0</v>
      </c>
      <c r="G79" s="685">
        <v>0</v>
      </c>
      <c r="H79" s="1950">
        <v>0</v>
      </c>
      <c r="I79" s="689">
        <v>0</v>
      </c>
      <c r="J79" s="685">
        <v>0</v>
      </c>
      <c r="K79" s="1950">
        <v>0</v>
      </c>
      <c r="L79" s="24"/>
    </row>
    <row r="80" spans="1:12">
      <c r="A80" s="493" t="s">
        <v>518</v>
      </c>
      <c r="B80" s="1951"/>
      <c r="C80" s="197">
        <v>0</v>
      </c>
      <c r="D80" s="195">
        <v>0</v>
      </c>
      <c r="E80" s="198">
        <v>0</v>
      </c>
      <c r="F80" s="197">
        <v>0</v>
      </c>
      <c r="G80" s="195">
        <v>0</v>
      </c>
      <c r="H80" s="198">
        <v>0</v>
      </c>
      <c r="I80" s="197">
        <v>0</v>
      </c>
      <c r="J80" s="195">
        <v>0</v>
      </c>
      <c r="K80" s="198">
        <v>0</v>
      </c>
      <c r="L80" s="24"/>
    </row>
    <row r="81" spans="1:12">
      <c r="A81" s="493" t="s">
        <v>121</v>
      </c>
      <c r="B81" s="1951"/>
      <c r="C81" s="197">
        <v>0</v>
      </c>
      <c r="D81" s="195">
        <v>0</v>
      </c>
      <c r="E81" s="198">
        <v>0</v>
      </c>
      <c r="F81" s="197">
        <v>0</v>
      </c>
      <c r="G81" s="195">
        <v>0</v>
      </c>
      <c r="H81" s="198">
        <v>0</v>
      </c>
      <c r="I81" s="197">
        <v>0</v>
      </c>
      <c r="J81" s="195">
        <v>0</v>
      </c>
      <c r="K81" s="198">
        <v>0</v>
      </c>
      <c r="L81" s="24"/>
    </row>
    <row r="82" spans="1:12">
      <c r="A82" s="493" t="s">
        <v>1444</v>
      </c>
      <c r="B82" s="1951"/>
      <c r="C82" s="197">
        <v>0</v>
      </c>
      <c r="D82" s="195">
        <v>0</v>
      </c>
      <c r="E82" s="198">
        <v>0</v>
      </c>
      <c r="F82" s="197">
        <v>0</v>
      </c>
      <c r="G82" s="195">
        <v>0</v>
      </c>
      <c r="H82" s="198">
        <v>0</v>
      </c>
      <c r="I82" s="197">
        <v>0</v>
      </c>
      <c r="J82" s="195">
        <v>0</v>
      </c>
      <c r="K82" s="198">
        <v>0</v>
      </c>
      <c r="L82" s="24"/>
    </row>
    <row r="83" spans="1:12">
      <c r="A83" s="605" t="s">
        <v>1445</v>
      </c>
      <c r="B83" s="1952"/>
      <c r="C83" s="854">
        <v>0</v>
      </c>
      <c r="D83" s="850">
        <v>0</v>
      </c>
      <c r="E83" s="1953">
        <v>0</v>
      </c>
      <c r="F83" s="854">
        <v>0</v>
      </c>
      <c r="G83" s="850">
        <v>0</v>
      </c>
      <c r="H83" s="1953">
        <v>0</v>
      </c>
      <c r="I83" s="854">
        <v>0</v>
      </c>
      <c r="J83" s="850">
        <v>0</v>
      </c>
      <c r="K83" s="1953">
        <v>0</v>
      </c>
      <c r="L83" s="24"/>
    </row>
    <row r="84" spans="1:12" s="325" customFormat="1" hidden="1">
      <c r="A84" s="476" t="s">
        <v>98</v>
      </c>
      <c r="B84" s="421"/>
      <c r="C84" s="425"/>
      <c r="D84" s="425"/>
      <c r="E84" s="425"/>
      <c r="F84" s="425"/>
      <c r="G84" s="425"/>
      <c r="H84" s="425"/>
      <c r="I84" s="425"/>
      <c r="J84" s="425"/>
      <c r="K84" s="425"/>
      <c r="L84" s="1954"/>
    </row>
    <row r="85" spans="1:12" s="325" customFormat="1" hidden="1">
      <c r="A85" s="478" t="s">
        <v>1466</v>
      </c>
      <c r="B85" s="421"/>
      <c r="C85" s="424"/>
      <c r="D85" s="424"/>
      <c r="E85" s="425"/>
      <c r="F85" s="425"/>
      <c r="G85" s="425"/>
      <c r="H85" s="425"/>
      <c r="I85" s="425"/>
      <c r="J85" s="425"/>
      <c r="K85" s="425"/>
    </row>
    <row r="86" spans="1:12" s="325" customFormat="1" hidden="1">
      <c r="A86" s="478" t="s">
        <v>1447</v>
      </c>
      <c r="B86" s="421"/>
      <c r="C86" s="424"/>
      <c r="D86" s="424"/>
      <c r="E86" s="425"/>
      <c r="F86" s="425"/>
      <c r="G86" s="425"/>
      <c r="H86" s="425"/>
      <c r="I86" s="425"/>
      <c r="J86" s="425"/>
      <c r="K86" s="425"/>
    </row>
    <row r="87" spans="1:12" s="325" customFormat="1" hidden="1">
      <c r="A87" s="478" t="s">
        <v>1448</v>
      </c>
      <c r="B87" s="421"/>
      <c r="C87" s="424"/>
      <c r="D87" s="424"/>
      <c r="E87" s="425"/>
      <c r="F87" s="425"/>
      <c r="G87" s="425"/>
      <c r="H87" s="425"/>
      <c r="I87" s="425"/>
      <c r="J87" s="425"/>
      <c r="K87" s="425"/>
    </row>
    <row r="88" spans="1:12" s="325" customFormat="1" hidden="1">
      <c r="A88" s="478" t="s">
        <v>1449</v>
      </c>
      <c r="B88" s="421"/>
      <c r="C88" s="424"/>
      <c r="D88" s="424"/>
      <c r="E88" s="425"/>
      <c r="F88" s="425"/>
      <c r="G88" s="425"/>
      <c r="H88" s="425"/>
      <c r="I88" s="425"/>
      <c r="J88" s="425"/>
      <c r="K88" s="425"/>
    </row>
    <row r="89" spans="1:12" s="325" customFormat="1" hidden="1">
      <c r="A89" s="478" t="s">
        <v>1450</v>
      </c>
      <c r="B89" s="421"/>
      <c r="C89" s="424"/>
      <c r="D89" s="424"/>
      <c r="E89" s="425"/>
      <c r="F89" s="425"/>
      <c r="G89" s="425"/>
      <c r="H89" s="425"/>
      <c r="I89" s="425"/>
      <c r="J89" s="425"/>
      <c r="K89" s="425"/>
    </row>
    <row r="90" spans="1:12" s="325" customFormat="1" hidden="1">
      <c r="A90" s="478" t="s">
        <v>1451</v>
      </c>
      <c r="B90" s="421"/>
      <c r="C90" s="424"/>
      <c r="D90" s="424"/>
      <c r="E90" s="425"/>
      <c r="F90" s="425"/>
      <c r="G90" s="425"/>
      <c r="H90" s="425"/>
      <c r="I90" s="425"/>
      <c r="J90" s="425"/>
      <c r="K90" s="425"/>
    </row>
    <row r="91" spans="1:12" s="325" customFormat="1" hidden="1">
      <c r="A91" s="1955" t="s">
        <v>1452</v>
      </c>
      <c r="B91" s="421"/>
      <c r="C91" s="424"/>
      <c r="D91" s="424"/>
      <c r="E91" s="425"/>
      <c r="F91" s="425"/>
      <c r="G91" s="425"/>
      <c r="H91" s="425"/>
      <c r="I91" s="425"/>
      <c r="J91" s="425"/>
      <c r="K91" s="425"/>
    </row>
    <row r="92" spans="1:12" s="325" customFormat="1" hidden="1">
      <c r="A92" s="1955" t="s">
        <v>1453</v>
      </c>
      <c r="B92" s="421"/>
      <c r="C92" s="424"/>
      <c r="D92" s="424"/>
      <c r="E92" s="425"/>
      <c r="F92" s="425"/>
      <c r="G92" s="425"/>
      <c r="H92" s="425"/>
      <c r="I92" s="425"/>
      <c r="J92" s="425"/>
      <c r="K92" s="425"/>
    </row>
    <row r="93" spans="1:12" s="325" customFormat="1" hidden="1">
      <c r="A93" s="1955" t="s">
        <v>1454</v>
      </c>
      <c r="B93" s="421"/>
      <c r="C93" s="424"/>
      <c r="D93" s="424"/>
      <c r="E93" s="425"/>
      <c r="F93" s="425"/>
      <c r="G93" s="425"/>
      <c r="H93" s="425"/>
      <c r="I93" s="425"/>
      <c r="J93" s="425"/>
      <c r="K93" s="425"/>
    </row>
    <row r="94" spans="1:12" s="325" customFormat="1" hidden="1">
      <c r="A94" s="1955" t="s">
        <v>1455</v>
      </c>
      <c r="B94" s="421"/>
      <c r="C94" s="424"/>
      <c r="D94" s="424"/>
      <c r="E94" s="425"/>
      <c r="F94" s="425"/>
      <c r="G94" s="425"/>
      <c r="H94" s="425"/>
      <c r="I94" s="425"/>
      <c r="J94" s="425"/>
      <c r="K94" s="425"/>
    </row>
    <row r="95" spans="1:12" s="325" customFormat="1" hidden="1">
      <c r="A95" s="1956"/>
      <c r="B95" s="421"/>
      <c r="C95" s="424"/>
      <c r="D95" s="424"/>
      <c r="E95" s="425"/>
      <c r="F95" s="425"/>
      <c r="G95" s="425"/>
      <c r="H95" s="425"/>
      <c r="I95" s="425"/>
      <c r="J95" s="425"/>
      <c r="K95" s="425"/>
    </row>
    <row r="96" spans="1:12" hidden="1">
      <c r="A96" s="62"/>
      <c r="B96" s="242"/>
      <c r="C96" s="243"/>
      <c r="D96" s="243"/>
      <c r="E96" s="244"/>
      <c r="F96" s="244"/>
      <c r="G96" s="244"/>
      <c r="H96" s="244"/>
      <c r="I96" s="244"/>
      <c r="J96" s="244"/>
      <c r="K96" s="244"/>
    </row>
    <row r="97" spans="1:11" hidden="1">
      <c r="A97" s="245" t="s">
        <v>263</v>
      </c>
      <c r="B97" s="246"/>
      <c r="C97" s="1589">
        <v>0</v>
      </c>
      <c r="D97" s="1589">
        <v>0</v>
      </c>
      <c r="E97" s="1589">
        <v>0</v>
      </c>
      <c r="F97" s="1589">
        <v>0</v>
      </c>
      <c r="G97" s="1589">
        <v>0</v>
      </c>
      <c r="H97" s="1589">
        <v>0</v>
      </c>
      <c r="I97" s="1589">
        <v>0</v>
      </c>
      <c r="J97" s="1589">
        <v>0</v>
      </c>
      <c r="K97" s="1589">
        <v>0</v>
      </c>
    </row>
    <row r="98" spans="1:11" hidden="1"/>
    <row r="99" spans="1:11" hidden="1"/>
    <row r="100" spans="1:11" hidden="1"/>
    <row r="101" spans="1:11" hidden="1"/>
    <row r="102" spans="1:11" hidden="1"/>
    <row r="103" spans="1:11" hidden="1"/>
    <row r="104" spans="1:11" hidden="1"/>
    <row r="105" spans="1:11" hidden="1"/>
    <row r="106" spans="1:11" hidden="1"/>
    <row r="107" spans="1:11" hidden="1"/>
    <row r="108" spans="1:11" hidden="1"/>
    <row r="109" spans="1:11" hidden="1"/>
    <row r="110" spans="1:11" hidden="1"/>
    <row r="111" spans="1:11" hidden="1"/>
    <row r="112" spans="1:11" hidden="1"/>
  </sheetData>
  <mergeCells count="2">
    <mergeCell ref="F2:H2"/>
    <mergeCell ref="I2:K2"/>
  </mergeCells>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O123"/>
  <sheetViews>
    <sheetView topLeftCell="A51" workbookViewId="0">
      <selection activeCell="A92" sqref="A92"/>
    </sheetView>
  </sheetViews>
  <sheetFormatPr defaultRowHeight="12.75"/>
  <cols>
    <col min="1" max="1" width="30.7109375" style="2" customWidth="1"/>
    <col min="2" max="2" width="0" style="249" hidden="1" customWidth="1"/>
    <col min="3" max="16384" width="9.140625" style="2"/>
  </cols>
  <sheetData>
    <row r="1" spans="1:10" ht="13.5">
      <c r="A1" s="2066" t="s">
        <v>1507</v>
      </c>
      <c r="B1" s="2066"/>
      <c r="C1" s="2066"/>
      <c r="D1" s="2066"/>
      <c r="E1" s="2066"/>
      <c r="F1" s="2066"/>
      <c r="G1" s="2066"/>
      <c r="H1" s="2066"/>
      <c r="I1" s="2066"/>
    </row>
    <row r="2" spans="1:10">
      <c r="A2" s="1624" t="s">
        <v>155</v>
      </c>
      <c r="B2" s="169" t="s">
        <v>72</v>
      </c>
      <c r="C2" s="2223" t="s">
        <v>6</v>
      </c>
      <c r="D2" s="2179"/>
      <c r="E2" s="2179"/>
      <c r="F2" s="2211" t="s">
        <v>1508</v>
      </c>
      <c r="G2" s="2230"/>
      <c r="H2" s="2230"/>
      <c r="I2" s="2231"/>
    </row>
    <row r="3" spans="1:10" ht="25.5">
      <c r="A3" s="170" t="s">
        <v>73</v>
      </c>
      <c r="B3" s="581"/>
      <c r="C3" s="2059" t="s">
        <v>13</v>
      </c>
      <c r="D3" s="2061" t="s">
        <v>14</v>
      </c>
      <c r="E3" s="11" t="s">
        <v>15</v>
      </c>
      <c r="F3" s="2067" t="s">
        <v>181</v>
      </c>
      <c r="G3" s="2068" t="s">
        <v>182</v>
      </c>
      <c r="H3" s="2068" t="s">
        <v>183</v>
      </c>
      <c r="I3" s="2069" t="s">
        <v>1509</v>
      </c>
    </row>
    <row r="4" spans="1:10">
      <c r="A4" s="172" t="s">
        <v>38</v>
      </c>
      <c r="B4" s="684">
        <v>1</v>
      </c>
      <c r="C4" s="1957"/>
      <c r="D4" s="1957"/>
      <c r="E4" s="2070"/>
      <c r="F4" s="487"/>
      <c r="G4" s="485"/>
      <c r="H4" s="485"/>
      <c r="I4" s="488"/>
      <c r="J4" s="24"/>
    </row>
    <row r="5" spans="1:10">
      <c r="A5" s="1842" t="s">
        <v>268</v>
      </c>
      <c r="B5" s="173"/>
      <c r="C5" s="303">
        <v>888000</v>
      </c>
      <c r="D5" s="303">
        <v>0</v>
      </c>
      <c r="E5" s="506">
        <v>0</v>
      </c>
      <c r="F5" s="350">
        <v>0</v>
      </c>
      <c r="G5" s="348">
        <v>0</v>
      </c>
      <c r="H5" s="348">
        <v>0</v>
      </c>
      <c r="I5" s="349">
        <v>0</v>
      </c>
      <c r="J5" s="24"/>
    </row>
    <row r="6" spans="1:10">
      <c r="A6" s="1842" t="s">
        <v>269</v>
      </c>
      <c r="B6" s="173"/>
      <c r="C6" s="303">
        <v>0</v>
      </c>
      <c r="D6" s="303">
        <v>0</v>
      </c>
      <c r="E6" s="506">
        <v>0</v>
      </c>
      <c r="F6" s="350">
        <v>0</v>
      </c>
      <c r="G6" s="348">
        <v>0</v>
      </c>
      <c r="H6" s="348">
        <v>0</v>
      </c>
      <c r="I6" s="349">
        <v>0</v>
      </c>
      <c r="J6" s="24"/>
    </row>
    <row r="7" spans="1:10">
      <c r="A7" s="1842" t="s">
        <v>270</v>
      </c>
      <c r="B7" s="173"/>
      <c r="C7" s="303">
        <v>0</v>
      </c>
      <c r="D7" s="303">
        <v>0</v>
      </c>
      <c r="E7" s="506">
        <v>0</v>
      </c>
      <c r="F7" s="350">
        <v>0</v>
      </c>
      <c r="G7" s="348">
        <v>0</v>
      </c>
      <c r="H7" s="348">
        <v>0</v>
      </c>
      <c r="I7" s="349">
        <v>0</v>
      </c>
      <c r="J7" s="24"/>
    </row>
    <row r="8" spans="1:10">
      <c r="A8" s="1842" t="s">
        <v>271</v>
      </c>
      <c r="B8" s="173"/>
      <c r="C8" s="303">
        <v>300000</v>
      </c>
      <c r="D8" s="303">
        <v>0</v>
      </c>
      <c r="E8" s="506">
        <v>0</v>
      </c>
      <c r="F8" s="350">
        <v>0</v>
      </c>
      <c r="G8" s="348">
        <v>0</v>
      </c>
      <c r="H8" s="348">
        <v>0</v>
      </c>
      <c r="I8" s="349">
        <v>0</v>
      </c>
      <c r="J8" s="24"/>
    </row>
    <row r="9" spans="1:10">
      <c r="A9" s="1842" t="s">
        <v>272</v>
      </c>
      <c r="B9" s="173"/>
      <c r="C9" s="303">
        <v>0</v>
      </c>
      <c r="D9" s="303">
        <v>0</v>
      </c>
      <c r="E9" s="506">
        <v>0</v>
      </c>
      <c r="F9" s="350">
        <v>0</v>
      </c>
      <c r="G9" s="348">
        <v>0</v>
      </c>
      <c r="H9" s="348">
        <v>0</v>
      </c>
      <c r="I9" s="349">
        <v>0</v>
      </c>
      <c r="J9" s="24"/>
    </row>
    <row r="10" spans="1:10">
      <c r="A10" s="1842" t="s">
        <v>162</v>
      </c>
      <c r="B10" s="173"/>
      <c r="C10" s="303">
        <v>0</v>
      </c>
      <c r="D10" s="303">
        <v>0</v>
      </c>
      <c r="E10" s="506">
        <v>0</v>
      </c>
      <c r="F10" s="350">
        <v>0</v>
      </c>
      <c r="G10" s="348">
        <v>0</v>
      </c>
      <c r="H10" s="348">
        <v>0</v>
      </c>
      <c r="I10" s="349">
        <v>0</v>
      </c>
      <c r="J10" s="24"/>
    </row>
    <row r="11" spans="1:10">
      <c r="A11" s="1842" t="s">
        <v>273</v>
      </c>
      <c r="B11" s="173"/>
      <c r="C11" s="303">
        <v>5150000</v>
      </c>
      <c r="D11" s="303">
        <v>0</v>
      </c>
      <c r="E11" s="506">
        <v>0</v>
      </c>
      <c r="F11" s="350">
        <v>0</v>
      </c>
      <c r="G11" s="348">
        <v>0</v>
      </c>
      <c r="H11" s="348">
        <v>0</v>
      </c>
      <c r="I11" s="349">
        <v>0</v>
      </c>
      <c r="J11" s="24"/>
    </row>
    <row r="12" spans="1:10">
      <c r="A12" s="1842" t="s">
        <v>274</v>
      </c>
      <c r="B12" s="173"/>
      <c r="C12" s="303">
        <v>0</v>
      </c>
      <c r="D12" s="303">
        <v>0</v>
      </c>
      <c r="E12" s="506">
        <v>0</v>
      </c>
      <c r="F12" s="350">
        <v>0</v>
      </c>
      <c r="G12" s="348">
        <v>0</v>
      </c>
      <c r="H12" s="348">
        <v>0</v>
      </c>
      <c r="I12" s="349">
        <v>0</v>
      </c>
      <c r="J12" s="24"/>
    </row>
    <row r="13" spans="1:10">
      <c r="A13" s="1842" t="s">
        <v>275</v>
      </c>
      <c r="B13" s="173"/>
      <c r="C13" s="303">
        <v>200000</v>
      </c>
      <c r="D13" s="303">
        <v>0</v>
      </c>
      <c r="E13" s="506">
        <v>0</v>
      </c>
      <c r="F13" s="350">
        <v>0</v>
      </c>
      <c r="G13" s="348">
        <v>0</v>
      </c>
      <c r="H13" s="348">
        <v>0</v>
      </c>
      <c r="I13" s="349">
        <v>0</v>
      </c>
      <c r="J13" s="24"/>
    </row>
    <row r="14" spans="1:10">
      <c r="A14" s="1842" t="s">
        <v>276</v>
      </c>
      <c r="B14" s="173"/>
      <c r="C14" s="303">
        <v>2950000</v>
      </c>
      <c r="D14" s="303">
        <v>0</v>
      </c>
      <c r="E14" s="506">
        <v>0</v>
      </c>
      <c r="F14" s="350">
        <v>0</v>
      </c>
      <c r="G14" s="348">
        <v>0</v>
      </c>
      <c r="H14" s="348">
        <v>0</v>
      </c>
      <c r="I14" s="349">
        <v>0</v>
      </c>
      <c r="J14" s="24"/>
    </row>
    <row r="15" spans="1:10">
      <c r="A15" s="1842" t="s">
        <v>277</v>
      </c>
      <c r="B15" s="173"/>
      <c r="C15" s="303">
        <v>0</v>
      </c>
      <c r="D15" s="303">
        <v>0</v>
      </c>
      <c r="E15" s="506">
        <v>0</v>
      </c>
      <c r="F15" s="350">
        <v>0</v>
      </c>
      <c r="G15" s="348">
        <v>0</v>
      </c>
      <c r="H15" s="348">
        <v>0</v>
      </c>
      <c r="I15" s="349">
        <v>0</v>
      </c>
      <c r="J15" s="24"/>
    </row>
    <row r="16" spans="1:10">
      <c r="A16" s="1842" t="s">
        <v>278</v>
      </c>
      <c r="B16" s="173"/>
      <c r="C16" s="303">
        <v>0</v>
      </c>
      <c r="D16" s="303">
        <v>0</v>
      </c>
      <c r="E16" s="506">
        <v>0</v>
      </c>
      <c r="F16" s="350">
        <v>0</v>
      </c>
      <c r="G16" s="348">
        <v>0</v>
      </c>
      <c r="H16" s="348">
        <v>0</v>
      </c>
      <c r="I16" s="349">
        <v>0</v>
      </c>
      <c r="J16" s="24"/>
    </row>
    <row r="17" spans="1:10">
      <c r="A17" s="1842" t="s">
        <v>279</v>
      </c>
      <c r="B17" s="173"/>
      <c r="C17" s="303">
        <v>0</v>
      </c>
      <c r="D17" s="303">
        <v>0</v>
      </c>
      <c r="E17" s="506">
        <v>0</v>
      </c>
      <c r="F17" s="350">
        <v>0</v>
      </c>
      <c r="G17" s="348">
        <v>0</v>
      </c>
      <c r="H17" s="348">
        <v>0</v>
      </c>
      <c r="I17" s="349">
        <v>0</v>
      </c>
      <c r="J17" s="24"/>
    </row>
    <row r="18" spans="1:10">
      <c r="A18" s="1842" t="s">
        <v>170</v>
      </c>
      <c r="B18" s="173"/>
      <c r="C18" s="303">
        <v>0</v>
      </c>
      <c r="D18" s="303">
        <v>0</v>
      </c>
      <c r="E18" s="506">
        <v>0</v>
      </c>
      <c r="F18" s="350">
        <v>0</v>
      </c>
      <c r="G18" s="348">
        <v>0</v>
      </c>
      <c r="H18" s="348">
        <v>0</v>
      </c>
      <c r="I18" s="349">
        <v>0</v>
      </c>
      <c r="J18" s="24"/>
    </row>
    <row r="19" spans="1:10">
      <c r="A19" s="1842" t="s">
        <v>171</v>
      </c>
      <c r="B19" s="173"/>
      <c r="C19" s="303">
        <v>0</v>
      </c>
      <c r="D19" s="303">
        <v>0</v>
      </c>
      <c r="E19" s="506">
        <v>0</v>
      </c>
      <c r="F19" s="350">
        <v>0</v>
      </c>
      <c r="G19" s="348">
        <v>0</v>
      </c>
      <c r="H19" s="348">
        <v>0</v>
      </c>
      <c r="I19" s="349">
        <v>0</v>
      </c>
      <c r="J19" s="24"/>
    </row>
    <row r="20" spans="1:10">
      <c r="A20" s="1716" t="s">
        <v>1510</v>
      </c>
      <c r="B20" s="173"/>
      <c r="C20" s="348"/>
      <c r="D20" s="348"/>
      <c r="E20" s="351"/>
      <c r="F20" s="350"/>
      <c r="G20" s="348"/>
      <c r="H20" s="348"/>
      <c r="I20" s="349"/>
      <c r="J20" s="24"/>
    </row>
    <row r="21" spans="1:10">
      <c r="A21" s="837" t="s">
        <v>1511</v>
      </c>
      <c r="B21" s="173"/>
      <c r="C21" s="501">
        <v>9488000</v>
      </c>
      <c r="D21" s="501">
        <v>0</v>
      </c>
      <c r="E21" s="510">
        <v>0</v>
      </c>
      <c r="F21" s="509">
        <v>0</v>
      </c>
      <c r="G21" s="501">
        <v>0</v>
      </c>
      <c r="H21" s="501">
        <v>0</v>
      </c>
      <c r="I21" s="508">
        <v>0</v>
      </c>
      <c r="J21" s="24"/>
    </row>
    <row r="22" spans="1:10">
      <c r="A22" s="453"/>
      <c r="B22" s="173"/>
      <c r="C22" s="2071"/>
      <c r="D22" s="2071"/>
      <c r="E22" s="546"/>
      <c r="F22" s="2072"/>
      <c r="G22" s="2071"/>
      <c r="H22" s="2071"/>
      <c r="I22" s="2073"/>
      <c r="J22" s="24"/>
    </row>
    <row r="23" spans="1:10">
      <c r="A23" s="172" t="s">
        <v>1512</v>
      </c>
      <c r="B23" s="173">
        <v>2</v>
      </c>
      <c r="C23" s="2074"/>
      <c r="D23" s="2074"/>
      <c r="E23" s="494"/>
      <c r="F23" s="2075"/>
      <c r="G23" s="2074"/>
      <c r="H23" s="2074"/>
      <c r="I23" s="2076"/>
      <c r="J23" s="24"/>
    </row>
    <row r="24" spans="1:10">
      <c r="A24" s="1842" t="s">
        <v>268</v>
      </c>
      <c r="B24" s="173"/>
      <c r="C24" s="348">
        <v>0</v>
      </c>
      <c r="D24" s="348">
        <v>0</v>
      </c>
      <c r="E24" s="351">
        <v>0</v>
      </c>
      <c r="F24" s="350">
        <v>0</v>
      </c>
      <c r="G24" s="348">
        <v>0</v>
      </c>
      <c r="H24" s="348">
        <v>0</v>
      </c>
      <c r="I24" s="349">
        <v>0</v>
      </c>
      <c r="J24" s="24"/>
    </row>
    <row r="25" spans="1:10">
      <c r="A25" s="1842" t="s">
        <v>269</v>
      </c>
      <c r="B25" s="173"/>
      <c r="C25" s="348">
        <v>0</v>
      </c>
      <c r="D25" s="348">
        <v>0</v>
      </c>
      <c r="E25" s="351">
        <v>0</v>
      </c>
      <c r="F25" s="350">
        <v>0</v>
      </c>
      <c r="G25" s="348">
        <v>0</v>
      </c>
      <c r="H25" s="348">
        <v>0</v>
      </c>
      <c r="I25" s="349">
        <v>0</v>
      </c>
      <c r="J25" s="24"/>
    </row>
    <row r="26" spans="1:10">
      <c r="A26" s="1842" t="s">
        <v>270</v>
      </c>
      <c r="B26" s="173"/>
      <c r="C26" s="348">
        <v>0</v>
      </c>
      <c r="D26" s="348">
        <v>0</v>
      </c>
      <c r="E26" s="351">
        <v>0</v>
      </c>
      <c r="F26" s="350">
        <v>0</v>
      </c>
      <c r="G26" s="348">
        <v>0</v>
      </c>
      <c r="H26" s="348">
        <v>0</v>
      </c>
      <c r="I26" s="349">
        <v>0</v>
      </c>
      <c r="J26" s="24"/>
    </row>
    <row r="27" spans="1:10">
      <c r="A27" s="1842" t="s">
        <v>271</v>
      </c>
      <c r="B27" s="173"/>
      <c r="C27" s="348">
        <v>0</v>
      </c>
      <c r="D27" s="348">
        <v>0</v>
      </c>
      <c r="E27" s="351">
        <v>0</v>
      </c>
      <c r="F27" s="350">
        <v>0</v>
      </c>
      <c r="G27" s="348">
        <v>0</v>
      </c>
      <c r="H27" s="348">
        <v>0</v>
      </c>
      <c r="I27" s="349">
        <v>0</v>
      </c>
      <c r="J27" s="24"/>
    </row>
    <row r="28" spans="1:10">
      <c r="A28" s="1842" t="s">
        <v>272</v>
      </c>
      <c r="B28" s="173"/>
      <c r="C28" s="348">
        <v>0</v>
      </c>
      <c r="D28" s="348">
        <v>0</v>
      </c>
      <c r="E28" s="351">
        <v>0</v>
      </c>
      <c r="F28" s="350">
        <v>0</v>
      </c>
      <c r="G28" s="348">
        <v>0</v>
      </c>
      <c r="H28" s="348">
        <v>0</v>
      </c>
      <c r="I28" s="349">
        <v>0</v>
      </c>
      <c r="J28" s="24"/>
    </row>
    <row r="29" spans="1:10">
      <c r="A29" s="1842" t="s">
        <v>162</v>
      </c>
      <c r="B29" s="173"/>
      <c r="C29" s="348">
        <v>0</v>
      </c>
      <c r="D29" s="348">
        <v>0</v>
      </c>
      <c r="E29" s="351">
        <v>0</v>
      </c>
      <c r="F29" s="350">
        <v>0</v>
      </c>
      <c r="G29" s="348">
        <v>0</v>
      </c>
      <c r="H29" s="348">
        <v>0</v>
      </c>
      <c r="I29" s="349">
        <v>0</v>
      </c>
      <c r="J29" s="24"/>
    </row>
    <row r="30" spans="1:10">
      <c r="A30" s="1842" t="s">
        <v>273</v>
      </c>
      <c r="B30" s="173"/>
      <c r="C30" s="348">
        <v>0</v>
      </c>
      <c r="D30" s="348">
        <v>0</v>
      </c>
      <c r="E30" s="351">
        <v>0</v>
      </c>
      <c r="F30" s="350">
        <v>0</v>
      </c>
      <c r="G30" s="348">
        <v>0</v>
      </c>
      <c r="H30" s="348">
        <v>0</v>
      </c>
      <c r="I30" s="349">
        <v>0</v>
      </c>
      <c r="J30" s="24"/>
    </row>
    <row r="31" spans="1:10">
      <c r="A31" s="1842" t="s">
        <v>274</v>
      </c>
      <c r="B31" s="173"/>
      <c r="C31" s="348">
        <v>0</v>
      </c>
      <c r="D31" s="348">
        <v>0</v>
      </c>
      <c r="E31" s="351">
        <v>0</v>
      </c>
      <c r="F31" s="350">
        <v>0</v>
      </c>
      <c r="G31" s="348">
        <v>0</v>
      </c>
      <c r="H31" s="348">
        <v>0</v>
      </c>
      <c r="I31" s="349">
        <v>0</v>
      </c>
      <c r="J31" s="24"/>
    </row>
    <row r="32" spans="1:10">
      <c r="A32" s="1842" t="s">
        <v>275</v>
      </c>
      <c r="B32" s="173"/>
      <c r="C32" s="348">
        <v>0</v>
      </c>
      <c r="D32" s="348">
        <v>0</v>
      </c>
      <c r="E32" s="351">
        <v>0</v>
      </c>
      <c r="F32" s="350">
        <v>0</v>
      </c>
      <c r="G32" s="348">
        <v>0</v>
      </c>
      <c r="H32" s="348">
        <v>0</v>
      </c>
      <c r="I32" s="349">
        <v>0</v>
      </c>
      <c r="J32" s="24"/>
    </row>
    <row r="33" spans="1:15">
      <c r="A33" s="1842" t="s">
        <v>276</v>
      </c>
      <c r="B33" s="173"/>
      <c r="C33" s="348">
        <v>0</v>
      </c>
      <c r="D33" s="348">
        <v>0</v>
      </c>
      <c r="E33" s="351">
        <v>0</v>
      </c>
      <c r="F33" s="350">
        <v>0</v>
      </c>
      <c r="G33" s="348">
        <v>0</v>
      </c>
      <c r="H33" s="348">
        <v>0</v>
      </c>
      <c r="I33" s="349">
        <v>0</v>
      </c>
      <c r="J33" s="24"/>
    </row>
    <row r="34" spans="1:15">
      <c r="A34" s="1842" t="s">
        <v>277</v>
      </c>
      <c r="B34" s="173"/>
      <c r="C34" s="348">
        <v>0</v>
      </c>
      <c r="D34" s="348">
        <v>0</v>
      </c>
      <c r="E34" s="351">
        <v>0</v>
      </c>
      <c r="F34" s="350">
        <v>0</v>
      </c>
      <c r="G34" s="348">
        <v>0</v>
      </c>
      <c r="H34" s="348">
        <v>0</v>
      </c>
      <c r="I34" s="349">
        <v>0</v>
      </c>
      <c r="J34" s="24"/>
    </row>
    <row r="35" spans="1:15">
      <c r="A35" s="1842" t="s">
        <v>278</v>
      </c>
      <c r="B35" s="173"/>
      <c r="C35" s="348">
        <v>0</v>
      </c>
      <c r="D35" s="348">
        <v>0</v>
      </c>
      <c r="E35" s="351">
        <v>0</v>
      </c>
      <c r="F35" s="350">
        <v>0</v>
      </c>
      <c r="G35" s="348">
        <v>0</v>
      </c>
      <c r="H35" s="348">
        <v>0</v>
      </c>
      <c r="I35" s="349">
        <v>0</v>
      </c>
      <c r="J35" s="24"/>
    </row>
    <row r="36" spans="1:15">
      <c r="A36" s="1842" t="s">
        <v>279</v>
      </c>
      <c r="B36" s="173"/>
      <c r="C36" s="348">
        <v>0</v>
      </c>
      <c r="D36" s="348">
        <v>0</v>
      </c>
      <c r="E36" s="351">
        <v>0</v>
      </c>
      <c r="F36" s="350">
        <v>0</v>
      </c>
      <c r="G36" s="348">
        <v>0</v>
      </c>
      <c r="H36" s="348">
        <v>0</v>
      </c>
      <c r="I36" s="349">
        <v>0</v>
      </c>
      <c r="J36" s="24"/>
    </row>
    <row r="37" spans="1:15">
      <c r="A37" s="1842" t="s">
        <v>170</v>
      </c>
      <c r="B37" s="173"/>
      <c r="C37" s="348">
        <v>0</v>
      </c>
      <c r="D37" s="348">
        <v>0</v>
      </c>
      <c r="E37" s="351">
        <v>0</v>
      </c>
      <c r="F37" s="350">
        <v>0</v>
      </c>
      <c r="G37" s="348">
        <v>0</v>
      </c>
      <c r="H37" s="348">
        <v>0</v>
      </c>
      <c r="I37" s="349">
        <v>0</v>
      </c>
      <c r="J37" s="24"/>
      <c r="O37" s="24"/>
    </row>
    <row r="38" spans="1:15">
      <c r="A38" s="1842" t="s">
        <v>171</v>
      </c>
      <c r="B38" s="173"/>
      <c r="C38" s="348">
        <v>0</v>
      </c>
      <c r="D38" s="348">
        <v>0</v>
      </c>
      <c r="E38" s="351">
        <v>0</v>
      </c>
      <c r="F38" s="350">
        <v>0</v>
      </c>
      <c r="G38" s="348">
        <v>0</v>
      </c>
      <c r="H38" s="348">
        <v>0</v>
      </c>
      <c r="I38" s="349">
        <v>0</v>
      </c>
      <c r="J38" s="24"/>
    </row>
    <row r="39" spans="1:15">
      <c r="A39" s="1716" t="s">
        <v>1510</v>
      </c>
      <c r="B39" s="173"/>
      <c r="C39" s="348">
        <v>0</v>
      </c>
      <c r="D39" s="348">
        <v>0</v>
      </c>
      <c r="E39" s="351">
        <v>0</v>
      </c>
      <c r="F39" s="350">
        <v>0</v>
      </c>
      <c r="G39" s="348">
        <v>0</v>
      </c>
      <c r="H39" s="348">
        <v>0</v>
      </c>
      <c r="I39" s="349">
        <v>0</v>
      </c>
      <c r="J39" s="24"/>
    </row>
    <row r="40" spans="1:15">
      <c r="A40" s="456" t="s">
        <v>1513</v>
      </c>
      <c r="B40" s="173"/>
      <c r="C40" s="2077">
        <v>0</v>
      </c>
      <c r="D40" s="2077">
        <v>0</v>
      </c>
      <c r="E40" s="2078">
        <v>0</v>
      </c>
      <c r="F40" s="2079">
        <v>0</v>
      </c>
      <c r="G40" s="2077">
        <v>0</v>
      </c>
      <c r="H40" s="2077">
        <v>0</v>
      </c>
      <c r="I40" s="2080">
        <v>0</v>
      </c>
      <c r="J40" s="24"/>
    </row>
    <row r="41" spans="1:15">
      <c r="A41" s="453"/>
      <c r="B41" s="173"/>
      <c r="C41" s="2074"/>
      <c r="D41" s="2074"/>
      <c r="E41" s="494"/>
      <c r="F41" s="2075"/>
      <c r="G41" s="2074"/>
      <c r="H41" s="2074"/>
      <c r="I41" s="2076"/>
      <c r="J41" s="24"/>
    </row>
    <row r="42" spans="1:15">
      <c r="A42" s="172" t="s">
        <v>1514</v>
      </c>
      <c r="B42" s="173">
        <v>3</v>
      </c>
      <c r="C42" s="2074"/>
      <c r="D42" s="2074"/>
      <c r="E42" s="494"/>
      <c r="F42" s="2075"/>
      <c r="G42" s="2074"/>
      <c r="H42" s="2074"/>
      <c r="I42" s="2076"/>
      <c r="J42" s="24"/>
    </row>
    <row r="43" spans="1:15">
      <c r="A43" s="1842" t="s">
        <v>17</v>
      </c>
      <c r="B43" s="173"/>
      <c r="C43" s="348">
        <v>0</v>
      </c>
      <c r="D43" s="348">
        <v>0</v>
      </c>
      <c r="E43" s="351">
        <v>0</v>
      </c>
      <c r="F43" s="350">
        <v>0</v>
      </c>
      <c r="G43" s="348">
        <v>0</v>
      </c>
      <c r="H43" s="348">
        <v>0</v>
      </c>
      <c r="I43" s="349">
        <v>0</v>
      </c>
      <c r="J43" s="24"/>
    </row>
    <row r="44" spans="1:15">
      <c r="A44" s="1842" t="s">
        <v>226</v>
      </c>
      <c r="B44" s="173"/>
      <c r="C44" s="348">
        <v>0</v>
      </c>
      <c r="D44" s="348">
        <v>0</v>
      </c>
      <c r="E44" s="351">
        <v>0</v>
      </c>
      <c r="F44" s="350">
        <v>0</v>
      </c>
      <c r="G44" s="348">
        <v>0</v>
      </c>
      <c r="H44" s="348">
        <v>0</v>
      </c>
      <c r="I44" s="349">
        <v>0</v>
      </c>
      <c r="J44" s="24"/>
    </row>
    <row r="45" spans="1:15">
      <c r="A45" s="1842" t="s">
        <v>227</v>
      </c>
      <c r="B45" s="173"/>
      <c r="C45" s="348">
        <v>0</v>
      </c>
      <c r="D45" s="348">
        <v>0</v>
      </c>
      <c r="E45" s="351">
        <v>0</v>
      </c>
      <c r="F45" s="350">
        <v>0</v>
      </c>
      <c r="G45" s="348">
        <v>0</v>
      </c>
      <c r="H45" s="348">
        <v>0</v>
      </c>
      <c r="I45" s="349">
        <v>0</v>
      </c>
      <c r="J45" s="24"/>
    </row>
    <row r="46" spans="1:15">
      <c r="A46" s="1842" t="s">
        <v>228</v>
      </c>
      <c r="B46" s="173"/>
      <c r="C46" s="348">
        <v>0</v>
      </c>
      <c r="D46" s="348">
        <v>0</v>
      </c>
      <c r="E46" s="351">
        <v>0</v>
      </c>
      <c r="F46" s="350">
        <v>0</v>
      </c>
      <c r="G46" s="348">
        <v>0</v>
      </c>
      <c r="H46" s="348">
        <v>0</v>
      </c>
      <c r="I46" s="349">
        <v>0</v>
      </c>
      <c r="J46" s="24"/>
    </row>
    <row r="47" spans="1:15">
      <c r="A47" s="1842" t="s">
        <v>229</v>
      </c>
      <c r="B47" s="173"/>
      <c r="C47" s="348">
        <v>0</v>
      </c>
      <c r="D47" s="348">
        <v>0</v>
      </c>
      <c r="E47" s="351">
        <v>0</v>
      </c>
      <c r="F47" s="350">
        <v>0</v>
      </c>
      <c r="G47" s="348">
        <v>0</v>
      </c>
      <c r="H47" s="348">
        <v>0</v>
      </c>
      <c r="I47" s="349">
        <v>0</v>
      </c>
      <c r="J47" s="24"/>
    </row>
    <row r="48" spans="1:15">
      <c r="A48" s="1842" t="s">
        <v>230</v>
      </c>
      <c r="B48" s="173"/>
      <c r="C48" s="348">
        <v>0</v>
      </c>
      <c r="D48" s="348">
        <v>0</v>
      </c>
      <c r="E48" s="351">
        <v>0</v>
      </c>
      <c r="F48" s="350">
        <v>0</v>
      </c>
      <c r="G48" s="348">
        <v>0</v>
      </c>
      <c r="H48" s="348">
        <v>0</v>
      </c>
      <c r="I48" s="349">
        <v>0</v>
      </c>
      <c r="J48" s="24"/>
    </row>
    <row r="49" spans="1:10">
      <c r="A49" s="1842" t="s">
        <v>231</v>
      </c>
      <c r="B49" s="173"/>
      <c r="C49" s="348">
        <v>0</v>
      </c>
      <c r="D49" s="348">
        <v>0</v>
      </c>
      <c r="E49" s="351">
        <v>0</v>
      </c>
      <c r="F49" s="350">
        <v>0</v>
      </c>
      <c r="G49" s="348">
        <v>0</v>
      </c>
      <c r="H49" s="348">
        <v>0</v>
      </c>
      <c r="I49" s="349">
        <v>0</v>
      </c>
      <c r="J49" s="24"/>
    </row>
    <row r="50" spans="1:10">
      <c r="A50" s="1842" t="s">
        <v>232</v>
      </c>
      <c r="B50" s="173"/>
      <c r="C50" s="348">
        <v>0</v>
      </c>
      <c r="D50" s="348">
        <v>0</v>
      </c>
      <c r="E50" s="351">
        <v>0</v>
      </c>
      <c r="F50" s="350">
        <v>0</v>
      </c>
      <c r="G50" s="348">
        <v>0</v>
      </c>
      <c r="H50" s="348">
        <v>0</v>
      </c>
      <c r="I50" s="349">
        <v>0</v>
      </c>
      <c r="J50" s="24"/>
    </row>
    <row r="51" spans="1:10">
      <c r="A51" s="1716" t="s">
        <v>1515</v>
      </c>
      <c r="B51" s="173"/>
      <c r="C51" s="348">
        <v>0</v>
      </c>
      <c r="D51" s="348">
        <v>0</v>
      </c>
      <c r="E51" s="351">
        <v>0</v>
      </c>
      <c r="F51" s="350">
        <v>0</v>
      </c>
      <c r="G51" s="348">
        <v>0</v>
      </c>
      <c r="H51" s="348">
        <v>0</v>
      </c>
      <c r="I51" s="349">
        <v>0</v>
      </c>
      <c r="J51" s="24"/>
    </row>
    <row r="52" spans="1:10">
      <c r="A52" s="1716" t="s">
        <v>1510</v>
      </c>
      <c r="B52" s="173"/>
      <c r="C52" s="348">
        <v>0</v>
      </c>
      <c r="D52" s="348">
        <v>0</v>
      </c>
      <c r="E52" s="351">
        <v>0</v>
      </c>
      <c r="F52" s="350">
        <v>0</v>
      </c>
      <c r="G52" s="348">
        <v>0</v>
      </c>
      <c r="H52" s="348">
        <v>0</v>
      </c>
      <c r="I52" s="349">
        <v>0</v>
      </c>
      <c r="J52" s="24"/>
    </row>
    <row r="53" spans="1:10">
      <c r="A53" s="456" t="s">
        <v>1516</v>
      </c>
      <c r="B53" s="173"/>
      <c r="C53" s="2077">
        <v>0</v>
      </c>
      <c r="D53" s="2077">
        <v>0</v>
      </c>
      <c r="E53" s="2078">
        <v>0</v>
      </c>
      <c r="F53" s="2079">
        <v>0</v>
      </c>
      <c r="G53" s="2077">
        <v>0</v>
      </c>
      <c r="H53" s="2077">
        <v>0</v>
      </c>
      <c r="I53" s="2080">
        <v>0</v>
      </c>
      <c r="J53" s="24"/>
    </row>
    <row r="54" spans="1:10">
      <c r="A54" s="1580" t="s">
        <v>1517</v>
      </c>
      <c r="B54" s="671"/>
      <c r="C54" s="413">
        <v>9488000</v>
      </c>
      <c r="D54" s="413">
        <v>0</v>
      </c>
      <c r="E54" s="532">
        <v>0</v>
      </c>
      <c r="F54" s="475">
        <v>0</v>
      </c>
      <c r="G54" s="413">
        <v>0</v>
      </c>
      <c r="H54" s="413">
        <v>0</v>
      </c>
      <c r="I54" s="474">
        <v>0</v>
      </c>
      <c r="J54" s="24"/>
    </row>
    <row r="55" spans="1:10" s="325" customFormat="1" hidden="1">
      <c r="A55" s="476" t="s">
        <v>98</v>
      </c>
      <c r="B55" s="2081"/>
      <c r="C55" s="1550"/>
      <c r="D55" s="1550"/>
      <c r="E55" s="1550"/>
      <c r="F55" s="1550"/>
      <c r="G55" s="1550"/>
      <c r="H55" s="1550"/>
      <c r="I55" s="1550"/>
    </row>
    <row r="56" spans="1:10" s="325" customFormat="1" hidden="1">
      <c r="A56" s="478" t="s">
        <v>1518</v>
      </c>
      <c r="B56" s="1550"/>
      <c r="C56" s="1550"/>
      <c r="D56" s="1550"/>
      <c r="E56" s="1550"/>
      <c r="F56" s="1550"/>
      <c r="G56" s="1550"/>
      <c r="H56" s="1550"/>
      <c r="I56" s="1550"/>
    </row>
    <row r="57" spans="1:10" s="325" customFormat="1" hidden="1">
      <c r="A57" s="478" t="s">
        <v>1519</v>
      </c>
      <c r="B57" s="1550"/>
      <c r="C57" s="1550"/>
      <c r="D57" s="1550"/>
      <c r="E57" s="1550"/>
      <c r="F57" s="1550"/>
      <c r="G57" s="1550"/>
      <c r="H57" s="1550"/>
      <c r="I57" s="1550"/>
    </row>
    <row r="58" spans="1:10" s="325" customFormat="1" hidden="1">
      <c r="A58" s="2082" t="s">
        <v>1520</v>
      </c>
      <c r="B58" s="2083"/>
      <c r="C58" s="2083"/>
      <c r="D58" s="2083"/>
      <c r="E58" s="2083"/>
      <c r="F58" s="2083"/>
      <c r="G58" s="2083"/>
      <c r="H58" s="2083"/>
      <c r="I58" s="2083"/>
    </row>
    <row r="59" spans="1:10" hidden="1">
      <c r="B59" s="2"/>
    </row>
    <row r="60" spans="1:10" hidden="1">
      <c r="A60" s="856" t="s">
        <v>600</v>
      </c>
      <c r="B60" s="2"/>
      <c r="C60" s="1857">
        <v>0</v>
      </c>
      <c r="D60" s="1857">
        <v>0</v>
      </c>
      <c r="E60" s="1857">
        <v>0</v>
      </c>
      <c r="F60" s="24"/>
    </row>
    <row r="61" spans="1:10" hidden="1">
      <c r="B61" s="2"/>
    </row>
    <row r="62" spans="1:10" hidden="1">
      <c r="B62" s="2"/>
    </row>
    <row r="63" spans="1:10" hidden="1">
      <c r="B63" s="2"/>
    </row>
    <row r="64" spans="1:10" hidden="1">
      <c r="B64" s="2"/>
    </row>
    <row r="65" spans="2:2" hidden="1">
      <c r="B65" s="2"/>
    </row>
    <row r="66" spans="2:2" hidden="1">
      <c r="B66" s="2"/>
    </row>
    <row r="67" spans="2:2" hidden="1">
      <c r="B67" s="2"/>
    </row>
    <row r="68" spans="2:2" hidden="1">
      <c r="B68" s="2"/>
    </row>
    <row r="69" spans="2:2" hidden="1">
      <c r="B69" s="2"/>
    </row>
    <row r="70" spans="2:2" hidden="1">
      <c r="B70" s="2"/>
    </row>
    <row r="71" spans="2:2" hidden="1">
      <c r="B71" s="2"/>
    </row>
    <row r="72" spans="2:2" hidden="1">
      <c r="B72" s="2"/>
    </row>
    <row r="73" spans="2:2" hidden="1">
      <c r="B73" s="2"/>
    </row>
    <row r="74" spans="2:2" hidden="1">
      <c r="B74" s="2"/>
    </row>
    <row r="75" spans="2:2" hidden="1">
      <c r="B75" s="2"/>
    </row>
    <row r="76" spans="2:2">
      <c r="B76" s="2"/>
    </row>
    <row r="77" spans="2:2">
      <c r="B77" s="2"/>
    </row>
    <row r="78" spans="2:2">
      <c r="B78" s="2"/>
    </row>
    <row r="79" spans="2:2">
      <c r="B79" s="2"/>
    </row>
    <row r="80" spans="2:2">
      <c r="B80" s="2"/>
    </row>
    <row r="81" spans="2:9">
      <c r="B81" s="2"/>
    </row>
    <row r="82" spans="2:9">
      <c r="B82" s="2"/>
    </row>
    <row r="83" spans="2:9">
      <c r="B83" s="2"/>
    </row>
    <row r="84" spans="2:9">
      <c r="B84" s="2"/>
    </row>
    <row r="85" spans="2:9">
      <c r="B85" s="2"/>
    </row>
    <row r="86" spans="2:9">
      <c r="B86" s="2"/>
    </row>
    <row r="87" spans="2:9">
      <c r="B87" s="2"/>
    </row>
    <row r="88" spans="2:9">
      <c r="B88" s="2"/>
    </row>
    <row r="89" spans="2:9">
      <c r="B89" s="2"/>
    </row>
    <row r="90" spans="2:9">
      <c r="B90" s="2"/>
    </row>
    <row r="91" spans="2:9">
      <c r="B91" s="2"/>
    </row>
    <row r="92" spans="2:9">
      <c r="B92" s="2"/>
    </row>
    <row r="93" spans="2:9">
      <c r="B93" s="2"/>
    </row>
    <row r="94" spans="2:9">
      <c r="B94" s="2"/>
    </row>
    <row r="95" spans="2:9">
      <c r="B95" s="2"/>
    </row>
    <row r="96" spans="2:9">
      <c r="B96" s="2"/>
      <c r="I96" s="2084"/>
    </row>
    <row r="97" spans="1:8">
      <c r="B97" s="2"/>
    </row>
    <row r="98" spans="1:8">
      <c r="B98" s="2"/>
    </row>
    <row r="99" spans="1:8">
      <c r="B99" s="2"/>
    </row>
    <row r="100" spans="1:8">
      <c r="B100" s="2"/>
    </row>
    <row r="101" spans="1:8">
      <c r="B101" s="2"/>
    </row>
    <row r="102" spans="1:8">
      <c r="B102" s="2"/>
    </row>
    <row r="103" spans="1:8">
      <c r="B103" s="2"/>
    </row>
    <row r="104" spans="1:8">
      <c r="B104" s="2"/>
    </row>
    <row r="105" spans="1:8">
      <c r="B105" s="2"/>
    </row>
    <row r="106" spans="1:8">
      <c r="B106" s="2"/>
    </row>
    <row r="107" spans="1:8">
      <c r="B107" s="2"/>
    </row>
    <row r="108" spans="1:8" s="571" customFormat="1">
      <c r="A108" s="2"/>
      <c r="B108" s="2"/>
      <c r="C108" s="2"/>
      <c r="D108" s="2"/>
      <c r="E108" s="2"/>
      <c r="F108" s="2"/>
      <c r="G108" s="2"/>
      <c r="H108" s="2"/>
    </row>
    <row r="109" spans="1:8">
      <c r="B109" s="2"/>
    </row>
    <row r="110" spans="1:8">
      <c r="B110" s="2"/>
    </row>
    <row r="111" spans="1:8">
      <c r="B111" s="2"/>
    </row>
    <row r="112" spans="1:8">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sheetData>
  <mergeCells count="2">
    <mergeCell ref="C2:E2"/>
    <mergeCell ref="F2:I2"/>
  </mergeCells>
  <pageMargins left="0.7" right="0.7" top="0.75" bottom="0.75" header="0.3" footer="0.3"/>
</worksheet>
</file>

<file path=xl/worksheets/sheet54.xml><?xml version="1.0" encoding="utf-8"?>
<worksheet xmlns="http://schemas.openxmlformats.org/spreadsheetml/2006/main" xmlns:r="http://schemas.openxmlformats.org/officeDocument/2006/relationships">
  <dimension ref="A1:AE350"/>
  <sheetViews>
    <sheetView workbookViewId="0"/>
  </sheetViews>
  <sheetFormatPr defaultRowHeight="12.75"/>
  <cols>
    <col min="1" max="1" width="27.28515625" style="2" customWidth="1"/>
    <col min="2" max="2" width="0" style="249" hidden="1" customWidth="1"/>
    <col min="3" max="3" width="27.140625" style="2" customWidth="1"/>
    <col min="4" max="4" width="6.42578125" style="2" customWidth="1"/>
    <col min="5" max="5" width="5.140625" style="2" customWidth="1"/>
    <col min="6" max="6" width="24.140625" style="2" customWidth="1"/>
    <col min="7" max="7" width="24.85546875" style="2" customWidth="1"/>
    <col min="8" max="16384" width="9.140625" style="2"/>
  </cols>
  <sheetData>
    <row r="1" spans="1:31" ht="13.5">
      <c r="A1" s="166" t="s">
        <v>1467</v>
      </c>
      <c r="B1" s="166"/>
      <c r="C1" s="166"/>
      <c r="D1" s="166"/>
      <c r="E1" s="166"/>
      <c r="F1" s="166"/>
      <c r="G1" s="166"/>
      <c r="H1" s="166"/>
      <c r="I1" s="166"/>
      <c r="J1" s="166"/>
      <c r="K1" s="166"/>
      <c r="L1" s="166"/>
      <c r="M1" s="166"/>
      <c r="N1" s="166"/>
      <c r="O1" s="166"/>
    </row>
    <row r="2" spans="1:31">
      <c r="A2" s="1624" t="s">
        <v>1468</v>
      </c>
      <c r="B2" s="169" t="s">
        <v>72</v>
      </c>
      <c r="C2" s="2219" t="s">
        <v>1469</v>
      </c>
      <c r="D2" s="2219" t="s">
        <v>1470</v>
      </c>
      <c r="E2" s="2219" t="s">
        <v>1471</v>
      </c>
      <c r="F2" s="2219" t="s">
        <v>1472</v>
      </c>
      <c r="G2" s="2217" t="s">
        <v>1473</v>
      </c>
      <c r="H2" s="2232" t="s">
        <v>1474</v>
      </c>
      <c r="I2" s="2219" t="s">
        <v>1475</v>
      </c>
      <c r="J2" s="2217"/>
      <c r="K2" s="2178" t="s">
        <v>6</v>
      </c>
      <c r="L2" s="2179"/>
      <c r="M2" s="2180"/>
      <c r="N2" s="2230" t="s">
        <v>1476</v>
      </c>
      <c r="O2" s="2231"/>
    </row>
    <row r="3" spans="1:31" ht="51">
      <c r="A3" s="170" t="s">
        <v>73</v>
      </c>
      <c r="B3" s="698">
        <v>5</v>
      </c>
      <c r="C3" s="2220"/>
      <c r="D3" s="2220" t="s">
        <v>1477</v>
      </c>
      <c r="E3" s="2220"/>
      <c r="F3" s="2220"/>
      <c r="G3" s="2218"/>
      <c r="H3" s="2233"/>
      <c r="I3" s="1168" t="s">
        <v>1478</v>
      </c>
      <c r="J3" s="1169" t="s">
        <v>1479</v>
      </c>
      <c r="K3" s="8" t="s">
        <v>13</v>
      </c>
      <c r="L3" s="9" t="s">
        <v>14</v>
      </c>
      <c r="M3" s="10" t="s">
        <v>15</v>
      </c>
      <c r="N3" s="1958" t="s">
        <v>1480</v>
      </c>
      <c r="O3" s="1169" t="s">
        <v>1481</v>
      </c>
    </row>
    <row r="4" spans="1:31">
      <c r="A4" s="1959" t="s">
        <v>1482</v>
      </c>
      <c r="B4" s="1960"/>
      <c r="C4" s="1961"/>
      <c r="D4" s="1962"/>
      <c r="E4" s="1962"/>
      <c r="F4" s="1963"/>
      <c r="G4" s="1964"/>
      <c r="H4" s="582"/>
      <c r="I4" s="485"/>
      <c r="J4" s="486"/>
      <c r="K4" s="487"/>
      <c r="L4" s="485"/>
      <c r="M4" s="488"/>
      <c r="N4" s="1965"/>
      <c r="O4" s="1966"/>
    </row>
    <row r="5" spans="1:31" s="325" customFormat="1">
      <c r="A5" s="1967" t="s">
        <v>1483</v>
      </c>
      <c r="B5" s="1968"/>
      <c r="C5" s="1969"/>
      <c r="D5" s="1970"/>
      <c r="E5" s="1970"/>
      <c r="F5" s="1971" t="s">
        <v>1484</v>
      </c>
      <c r="G5" s="1972" t="s">
        <v>1484</v>
      </c>
      <c r="H5" s="1973"/>
      <c r="I5" s="1974"/>
      <c r="J5" s="1975"/>
      <c r="K5" s="1976"/>
      <c r="L5" s="1974"/>
      <c r="M5" s="1977"/>
      <c r="N5" s="1978"/>
      <c r="O5" s="1979"/>
    </row>
    <row r="6" spans="1:31">
      <c r="A6" s="1773"/>
      <c r="B6" s="610"/>
      <c r="C6" s="1980"/>
      <c r="D6" s="1981"/>
      <c r="E6" s="1981"/>
      <c r="F6" s="1982"/>
      <c r="G6" s="1983"/>
      <c r="H6" s="223"/>
      <c r="I6" s="110"/>
      <c r="J6" s="113"/>
      <c r="K6" s="112"/>
      <c r="L6" s="110"/>
      <c r="M6" s="111"/>
      <c r="N6" s="1489"/>
      <c r="O6" s="1984"/>
      <c r="AD6" s="250"/>
    </row>
    <row r="7" spans="1:31">
      <c r="A7" s="1716"/>
      <c r="B7" s="1355"/>
      <c r="C7" s="1346"/>
      <c r="D7" s="1811"/>
      <c r="E7" s="1811"/>
      <c r="F7" s="1985"/>
      <c r="G7" s="1986"/>
      <c r="H7" s="197"/>
      <c r="I7" s="195"/>
      <c r="J7" s="389"/>
      <c r="K7" s="388"/>
      <c r="L7" s="195"/>
      <c r="M7" s="387"/>
      <c r="N7" s="1987"/>
      <c r="O7" s="1988"/>
      <c r="AD7" s="250"/>
      <c r="AE7" s="250"/>
    </row>
    <row r="8" spans="1:31">
      <c r="A8" s="1716"/>
      <c r="B8" s="1355"/>
      <c r="C8" s="1346"/>
      <c r="D8" s="1811"/>
      <c r="E8" s="1811"/>
      <c r="F8" s="1985"/>
      <c r="G8" s="1986"/>
      <c r="H8" s="197"/>
      <c r="I8" s="195"/>
      <c r="J8" s="389"/>
      <c r="K8" s="388"/>
      <c r="L8" s="195"/>
      <c r="M8" s="387"/>
      <c r="N8" s="1987"/>
      <c r="O8" s="1988"/>
      <c r="AD8" s="250"/>
      <c r="AE8" s="250"/>
    </row>
    <row r="9" spans="1:31">
      <c r="A9" s="1716"/>
      <c r="B9" s="1355"/>
      <c r="C9" s="1346"/>
      <c r="D9" s="1811"/>
      <c r="E9" s="1811"/>
      <c r="F9" s="1985"/>
      <c r="G9" s="1986"/>
      <c r="H9" s="197"/>
      <c r="I9" s="195"/>
      <c r="J9" s="389"/>
      <c r="K9" s="388"/>
      <c r="L9" s="195"/>
      <c r="M9" s="387"/>
      <c r="N9" s="1987"/>
      <c r="O9" s="1988"/>
      <c r="AD9" s="250"/>
      <c r="AE9" s="250"/>
    </row>
    <row r="10" spans="1:31">
      <c r="A10" s="1716"/>
      <c r="B10" s="1355"/>
      <c r="C10" s="1346"/>
      <c r="D10" s="1811"/>
      <c r="E10" s="1811"/>
      <c r="F10" s="1985"/>
      <c r="G10" s="1986"/>
      <c r="H10" s="197"/>
      <c r="I10" s="195"/>
      <c r="J10" s="389"/>
      <c r="K10" s="388"/>
      <c r="L10" s="195"/>
      <c r="M10" s="387"/>
      <c r="N10" s="1987"/>
      <c r="O10" s="1988"/>
      <c r="AD10" s="250"/>
      <c r="AE10" s="250"/>
    </row>
    <row r="11" spans="1:31">
      <c r="A11" s="1716"/>
      <c r="B11" s="1355"/>
      <c r="C11" s="1346"/>
      <c r="D11" s="1811"/>
      <c r="E11" s="1811"/>
      <c r="F11" s="1985"/>
      <c r="G11" s="1986"/>
      <c r="H11" s="197"/>
      <c r="I11" s="195"/>
      <c r="J11" s="389"/>
      <c r="K11" s="388"/>
      <c r="L11" s="195"/>
      <c r="M11" s="387"/>
      <c r="N11" s="1987"/>
      <c r="O11" s="1988"/>
      <c r="AD11" s="250"/>
      <c r="AE11" s="250"/>
    </row>
    <row r="12" spans="1:31">
      <c r="A12" s="1716"/>
      <c r="B12" s="1355"/>
      <c r="C12" s="1346"/>
      <c r="D12" s="1811"/>
      <c r="E12" s="1811"/>
      <c r="F12" s="1985"/>
      <c r="G12" s="1986"/>
      <c r="H12" s="197"/>
      <c r="I12" s="195"/>
      <c r="J12" s="389"/>
      <c r="K12" s="388"/>
      <c r="L12" s="195"/>
      <c r="M12" s="387"/>
      <c r="N12" s="1987"/>
      <c r="O12" s="1988"/>
      <c r="AD12" s="250"/>
      <c r="AE12" s="250"/>
    </row>
    <row r="13" spans="1:31">
      <c r="A13" s="1716"/>
      <c r="B13" s="1355"/>
      <c r="C13" s="1346"/>
      <c r="D13" s="1811"/>
      <c r="E13" s="1811"/>
      <c r="F13" s="1985"/>
      <c r="G13" s="1986"/>
      <c r="H13" s="197"/>
      <c r="I13" s="195"/>
      <c r="J13" s="389"/>
      <c r="K13" s="388"/>
      <c r="L13" s="195"/>
      <c r="M13" s="387"/>
      <c r="N13" s="1987"/>
      <c r="O13" s="1988"/>
      <c r="AD13" s="250"/>
      <c r="AE13" s="250"/>
    </row>
    <row r="14" spans="1:31">
      <c r="A14" s="1716"/>
      <c r="B14" s="1355"/>
      <c r="C14" s="1346"/>
      <c r="D14" s="1811"/>
      <c r="E14" s="1811"/>
      <c r="F14" s="1985"/>
      <c r="G14" s="1986"/>
      <c r="H14" s="197"/>
      <c r="I14" s="195"/>
      <c r="J14" s="389"/>
      <c r="K14" s="388"/>
      <c r="L14" s="195"/>
      <c r="M14" s="387"/>
      <c r="N14" s="1987"/>
      <c r="O14" s="1988"/>
      <c r="AD14" s="250"/>
      <c r="AE14" s="250"/>
    </row>
    <row r="15" spans="1:31">
      <c r="A15" s="1716"/>
      <c r="B15" s="1355"/>
      <c r="C15" s="1346"/>
      <c r="D15" s="1811"/>
      <c r="E15" s="1811"/>
      <c r="F15" s="1985"/>
      <c r="G15" s="1986"/>
      <c r="H15" s="197"/>
      <c r="I15" s="195"/>
      <c r="J15" s="389"/>
      <c r="K15" s="388"/>
      <c r="L15" s="195"/>
      <c r="M15" s="387"/>
      <c r="N15" s="1987"/>
      <c r="O15" s="1988"/>
      <c r="AD15" s="250"/>
      <c r="AE15" s="250"/>
    </row>
    <row r="16" spans="1:31">
      <c r="A16" s="1716"/>
      <c r="B16" s="1355"/>
      <c r="C16" s="1346"/>
      <c r="D16" s="1811"/>
      <c r="E16" s="1811"/>
      <c r="F16" s="1985"/>
      <c r="G16" s="1986"/>
      <c r="H16" s="197"/>
      <c r="I16" s="195"/>
      <c r="J16" s="389"/>
      <c r="K16" s="388"/>
      <c r="L16" s="195"/>
      <c r="M16" s="387"/>
      <c r="N16" s="1987"/>
      <c r="O16" s="1988"/>
      <c r="AD16" s="250"/>
      <c r="AE16" s="250"/>
    </row>
    <row r="17" spans="1:31">
      <c r="A17" s="1716"/>
      <c r="B17" s="1355"/>
      <c r="C17" s="1346"/>
      <c r="D17" s="1811"/>
      <c r="E17" s="1811"/>
      <c r="F17" s="1985"/>
      <c r="G17" s="1986"/>
      <c r="H17" s="197"/>
      <c r="I17" s="195"/>
      <c r="J17" s="389"/>
      <c r="K17" s="388"/>
      <c r="L17" s="195"/>
      <c r="M17" s="387"/>
      <c r="N17" s="1987"/>
      <c r="O17" s="1988"/>
      <c r="AD17" s="250"/>
      <c r="AE17" s="250"/>
    </row>
    <row r="18" spans="1:31">
      <c r="A18" s="1716"/>
      <c r="B18" s="1355"/>
      <c r="C18" s="1346"/>
      <c r="D18" s="1811"/>
      <c r="E18" s="1811"/>
      <c r="F18" s="1985"/>
      <c r="G18" s="1986"/>
      <c r="H18" s="197"/>
      <c r="I18" s="195"/>
      <c r="J18" s="389"/>
      <c r="K18" s="388"/>
      <c r="L18" s="195"/>
      <c r="M18" s="387"/>
      <c r="N18" s="1987"/>
      <c r="O18" s="1988"/>
      <c r="AD18" s="250"/>
      <c r="AE18" s="250"/>
    </row>
    <row r="19" spans="1:31">
      <c r="A19" s="1716"/>
      <c r="B19" s="1355"/>
      <c r="C19" s="1346"/>
      <c r="D19" s="1811"/>
      <c r="E19" s="1811"/>
      <c r="F19" s="1985"/>
      <c r="G19" s="1986"/>
      <c r="H19" s="197"/>
      <c r="I19" s="195"/>
      <c r="J19" s="389"/>
      <c r="K19" s="388"/>
      <c r="L19" s="195"/>
      <c r="M19" s="387"/>
      <c r="N19" s="1987"/>
      <c r="O19" s="1988"/>
      <c r="AD19" s="250"/>
      <c r="AE19" s="250"/>
    </row>
    <row r="20" spans="1:31">
      <c r="A20" s="1716"/>
      <c r="B20" s="1355"/>
      <c r="C20" s="1346"/>
      <c r="D20" s="1811"/>
      <c r="E20" s="1811"/>
      <c r="F20" s="1985"/>
      <c r="G20" s="1986"/>
      <c r="H20" s="197"/>
      <c r="I20" s="195"/>
      <c r="J20" s="389"/>
      <c r="K20" s="388"/>
      <c r="L20" s="195"/>
      <c r="M20" s="387"/>
      <c r="N20" s="1987"/>
      <c r="O20" s="1988"/>
      <c r="AD20" s="250"/>
      <c r="AE20" s="250"/>
    </row>
    <row r="21" spans="1:31">
      <c r="A21" s="1716"/>
      <c r="B21" s="1355"/>
      <c r="C21" s="1346"/>
      <c r="D21" s="1811"/>
      <c r="E21" s="1811"/>
      <c r="F21" s="1985"/>
      <c r="G21" s="1986"/>
      <c r="H21" s="197"/>
      <c r="I21" s="195"/>
      <c r="J21" s="389"/>
      <c r="K21" s="388"/>
      <c r="L21" s="195"/>
      <c r="M21" s="387"/>
      <c r="N21" s="1987"/>
      <c r="O21" s="1988"/>
      <c r="AD21" s="250"/>
      <c r="AE21" s="250"/>
    </row>
    <row r="22" spans="1:31">
      <c r="A22" s="1716"/>
      <c r="B22" s="1355"/>
      <c r="C22" s="1346"/>
      <c r="D22" s="1811"/>
      <c r="E22" s="1811"/>
      <c r="F22" s="1985"/>
      <c r="G22" s="1986"/>
      <c r="H22" s="197"/>
      <c r="I22" s="195"/>
      <c r="J22" s="389"/>
      <c r="K22" s="388"/>
      <c r="L22" s="195"/>
      <c r="M22" s="387"/>
      <c r="N22" s="1987"/>
      <c r="O22" s="1988"/>
      <c r="T22" s="250"/>
      <c r="AD22" s="250"/>
      <c r="AE22" s="250"/>
    </row>
    <row r="23" spans="1:31">
      <c r="A23" s="1716"/>
      <c r="B23" s="1355"/>
      <c r="C23" s="1346"/>
      <c r="D23" s="1811"/>
      <c r="E23" s="1811"/>
      <c r="F23" s="1985"/>
      <c r="G23" s="1986"/>
      <c r="H23" s="197"/>
      <c r="I23" s="195"/>
      <c r="J23" s="389"/>
      <c r="K23" s="388"/>
      <c r="L23" s="195"/>
      <c r="M23" s="387"/>
      <c r="N23" s="1987"/>
      <c r="O23" s="1988"/>
      <c r="T23" s="250"/>
      <c r="AD23" s="250"/>
      <c r="AE23" s="250"/>
    </row>
    <row r="24" spans="1:31">
      <c r="A24" s="1716"/>
      <c r="B24" s="1355"/>
      <c r="C24" s="1346"/>
      <c r="D24" s="1811"/>
      <c r="E24" s="1811"/>
      <c r="F24" s="1985"/>
      <c r="G24" s="1986"/>
      <c r="H24" s="197"/>
      <c r="I24" s="195"/>
      <c r="J24" s="389"/>
      <c r="K24" s="388"/>
      <c r="L24" s="195"/>
      <c r="M24" s="387"/>
      <c r="N24" s="1987"/>
      <c r="O24" s="1988"/>
      <c r="S24" s="250"/>
      <c r="AD24" s="250"/>
      <c r="AE24" s="250"/>
    </row>
    <row r="25" spans="1:31">
      <c r="A25" s="1716"/>
      <c r="B25" s="1355"/>
      <c r="C25" s="1346"/>
      <c r="D25" s="1811"/>
      <c r="E25" s="1811"/>
      <c r="F25" s="1985"/>
      <c r="G25" s="1986"/>
      <c r="H25" s="197"/>
      <c r="I25" s="195"/>
      <c r="J25" s="389"/>
      <c r="K25" s="388"/>
      <c r="L25" s="195"/>
      <c r="M25" s="387"/>
      <c r="N25" s="1987"/>
      <c r="O25" s="1988"/>
      <c r="T25" s="250"/>
      <c r="AD25" s="250"/>
      <c r="AE25" s="250"/>
    </row>
    <row r="26" spans="1:31">
      <c r="A26" s="1716"/>
      <c r="B26" s="1355"/>
      <c r="C26" s="1346"/>
      <c r="D26" s="1811"/>
      <c r="E26" s="1811"/>
      <c r="F26" s="1985"/>
      <c r="G26" s="1986"/>
      <c r="H26" s="197"/>
      <c r="I26" s="195"/>
      <c r="J26" s="389"/>
      <c r="K26" s="388"/>
      <c r="L26" s="195"/>
      <c r="M26" s="387"/>
      <c r="N26" s="1987"/>
      <c r="O26" s="1988"/>
      <c r="T26" s="250"/>
      <c r="AD26" s="250"/>
      <c r="AE26" s="250"/>
    </row>
    <row r="27" spans="1:31">
      <c r="A27" s="1716"/>
      <c r="B27" s="1355"/>
      <c r="C27" s="1346"/>
      <c r="D27" s="1811"/>
      <c r="E27" s="1811"/>
      <c r="F27" s="1985"/>
      <c r="G27" s="1986"/>
      <c r="H27" s="197"/>
      <c r="I27" s="195"/>
      <c r="J27" s="389"/>
      <c r="K27" s="388"/>
      <c r="L27" s="195"/>
      <c r="M27" s="387"/>
      <c r="N27" s="1987"/>
      <c r="O27" s="1988"/>
      <c r="W27" s="250"/>
      <c r="AD27" s="250"/>
      <c r="AE27" s="250"/>
    </row>
    <row r="28" spans="1:31">
      <c r="A28" s="1716"/>
      <c r="B28" s="1355"/>
      <c r="C28" s="1346"/>
      <c r="D28" s="1811"/>
      <c r="E28" s="1811"/>
      <c r="F28" s="1985"/>
      <c r="G28" s="1986"/>
      <c r="H28" s="197"/>
      <c r="I28" s="195"/>
      <c r="J28" s="389"/>
      <c r="K28" s="388"/>
      <c r="L28" s="195"/>
      <c r="M28" s="387"/>
      <c r="N28" s="1987"/>
      <c r="O28" s="1988"/>
      <c r="U28" s="250"/>
      <c r="AD28" s="250"/>
      <c r="AE28" s="250"/>
    </row>
    <row r="29" spans="1:31">
      <c r="A29" s="1716"/>
      <c r="B29" s="1355"/>
      <c r="C29" s="1346"/>
      <c r="D29" s="1811"/>
      <c r="E29" s="1811"/>
      <c r="F29" s="1985"/>
      <c r="G29" s="1986"/>
      <c r="H29" s="197"/>
      <c r="I29" s="195"/>
      <c r="J29" s="389"/>
      <c r="K29" s="388"/>
      <c r="L29" s="195"/>
      <c r="M29" s="387"/>
      <c r="N29" s="1987"/>
      <c r="O29" s="1988"/>
      <c r="U29" s="250"/>
      <c r="AD29" s="250"/>
      <c r="AE29" s="250"/>
    </row>
    <row r="30" spans="1:31">
      <c r="A30" s="1716"/>
      <c r="B30" s="1355"/>
      <c r="C30" s="1346"/>
      <c r="D30" s="1811"/>
      <c r="E30" s="1811"/>
      <c r="F30" s="1985"/>
      <c r="G30" s="1986"/>
      <c r="H30" s="197"/>
      <c r="I30" s="195"/>
      <c r="J30" s="389"/>
      <c r="K30" s="388"/>
      <c r="L30" s="195"/>
      <c r="M30" s="387"/>
      <c r="N30" s="1987"/>
      <c r="O30" s="1988"/>
      <c r="V30" s="250"/>
      <c r="AD30" s="250"/>
      <c r="AE30" s="250"/>
    </row>
    <row r="31" spans="1:31">
      <c r="A31" s="1716"/>
      <c r="B31" s="1355"/>
      <c r="C31" s="1346"/>
      <c r="D31" s="1811"/>
      <c r="E31" s="1811"/>
      <c r="F31" s="1985"/>
      <c r="G31" s="1986"/>
      <c r="H31" s="197"/>
      <c r="I31" s="195"/>
      <c r="J31" s="389"/>
      <c r="K31" s="388"/>
      <c r="L31" s="195"/>
      <c r="M31" s="387"/>
      <c r="N31" s="1987"/>
      <c r="O31" s="1988"/>
      <c r="W31" s="250"/>
      <c r="AD31" s="250"/>
      <c r="AE31" s="250"/>
    </row>
    <row r="32" spans="1:31">
      <c r="A32" s="1716"/>
      <c r="B32" s="1355"/>
      <c r="C32" s="1346"/>
      <c r="D32" s="1811"/>
      <c r="E32" s="1811"/>
      <c r="F32" s="1985"/>
      <c r="G32" s="1986"/>
      <c r="H32" s="197"/>
      <c r="I32" s="195"/>
      <c r="J32" s="389"/>
      <c r="K32" s="388"/>
      <c r="L32" s="195"/>
      <c r="M32" s="387"/>
      <c r="N32" s="1987"/>
      <c r="O32" s="1988"/>
      <c r="AD32" s="250"/>
      <c r="AE32" s="250"/>
    </row>
    <row r="33" spans="1:31">
      <c r="A33" s="1716"/>
      <c r="B33" s="1355"/>
      <c r="C33" s="1346"/>
      <c r="D33" s="1811"/>
      <c r="E33" s="1811"/>
      <c r="F33" s="1985"/>
      <c r="G33" s="1986"/>
      <c r="H33" s="197"/>
      <c r="I33" s="195"/>
      <c r="J33" s="389"/>
      <c r="K33" s="388"/>
      <c r="L33" s="195"/>
      <c r="M33" s="387"/>
      <c r="N33" s="1987"/>
      <c r="O33" s="1988"/>
      <c r="AD33" s="250"/>
      <c r="AE33" s="250"/>
    </row>
    <row r="34" spans="1:31">
      <c r="A34" s="1716"/>
      <c r="B34" s="1355"/>
      <c r="C34" s="1346"/>
      <c r="D34" s="1811"/>
      <c r="E34" s="1811"/>
      <c r="F34" s="1985"/>
      <c r="G34" s="1986"/>
      <c r="H34" s="197"/>
      <c r="I34" s="195"/>
      <c r="J34" s="389"/>
      <c r="K34" s="388"/>
      <c r="L34" s="195"/>
      <c r="M34" s="387"/>
      <c r="N34" s="1987"/>
      <c r="O34" s="1988"/>
      <c r="S34" s="1989"/>
      <c r="T34" s="1989"/>
      <c r="U34" s="1989"/>
      <c r="V34" s="1989"/>
      <c r="W34" s="1989"/>
      <c r="X34" s="1989"/>
      <c r="Y34" s="1989"/>
      <c r="Z34" s="1989"/>
      <c r="AA34" s="1989"/>
      <c r="AB34" s="1989"/>
      <c r="AC34" s="1989"/>
      <c r="AD34" s="250"/>
      <c r="AE34" s="250"/>
    </row>
    <row r="35" spans="1:31">
      <c r="A35" s="1716"/>
      <c r="B35" s="1355"/>
      <c r="C35" s="1346"/>
      <c r="D35" s="1811"/>
      <c r="E35" s="1811"/>
      <c r="F35" s="1985"/>
      <c r="G35" s="1986"/>
      <c r="H35" s="197"/>
      <c r="I35" s="195"/>
      <c r="J35" s="389"/>
      <c r="K35" s="388"/>
      <c r="L35" s="195"/>
      <c r="M35" s="387"/>
      <c r="N35" s="1987"/>
      <c r="O35" s="1988"/>
      <c r="S35" s="1989"/>
      <c r="T35" s="1989"/>
      <c r="U35" s="1989"/>
      <c r="V35" s="1989"/>
      <c r="W35" s="1989"/>
      <c r="X35" s="1989"/>
      <c r="Y35" s="1989"/>
      <c r="Z35" s="1989"/>
      <c r="AA35" s="1989"/>
      <c r="AB35" s="1989"/>
      <c r="AC35" s="1989"/>
      <c r="AD35" s="250"/>
      <c r="AE35" s="250"/>
    </row>
    <row r="36" spans="1:31">
      <c r="A36" s="1716"/>
      <c r="B36" s="1355"/>
      <c r="C36" s="1346"/>
      <c r="D36" s="1811"/>
      <c r="E36" s="1811"/>
      <c r="F36" s="1985"/>
      <c r="G36" s="1986"/>
      <c r="H36" s="197"/>
      <c r="I36" s="195"/>
      <c r="J36" s="389"/>
      <c r="K36" s="388"/>
      <c r="L36" s="195"/>
      <c r="M36" s="387"/>
      <c r="N36" s="1987"/>
      <c r="O36" s="1988"/>
      <c r="AD36" s="250"/>
      <c r="AE36" s="250"/>
    </row>
    <row r="37" spans="1:31">
      <c r="A37" s="1716"/>
      <c r="B37" s="1355"/>
      <c r="C37" s="1346"/>
      <c r="D37" s="1811"/>
      <c r="E37" s="1811"/>
      <c r="F37" s="1985"/>
      <c r="G37" s="1986"/>
      <c r="H37" s="197"/>
      <c r="I37" s="195"/>
      <c r="J37" s="389"/>
      <c r="K37" s="388"/>
      <c r="L37" s="195"/>
      <c r="M37" s="387"/>
      <c r="N37" s="1987"/>
      <c r="O37" s="1988"/>
      <c r="AD37" s="250"/>
      <c r="AE37" s="250"/>
    </row>
    <row r="38" spans="1:31">
      <c r="A38" s="1716"/>
      <c r="B38" s="1355"/>
      <c r="C38" s="1346"/>
      <c r="D38" s="1811"/>
      <c r="E38" s="1811"/>
      <c r="F38" s="1985"/>
      <c r="G38" s="1986"/>
      <c r="H38" s="197"/>
      <c r="I38" s="195"/>
      <c r="J38" s="389"/>
      <c r="K38" s="388"/>
      <c r="L38" s="195"/>
      <c r="M38" s="387"/>
      <c r="N38" s="1987"/>
      <c r="O38" s="1988"/>
      <c r="AD38" s="250"/>
      <c r="AE38" s="250"/>
    </row>
    <row r="39" spans="1:31">
      <c r="A39" s="1716"/>
      <c r="B39" s="1355"/>
      <c r="C39" s="1346"/>
      <c r="D39" s="1811"/>
      <c r="E39" s="1811"/>
      <c r="F39" s="1985"/>
      <c r="G39" s="1986"/>
      <c r="H39" s="197"/>
      <c r="I39" s="195"/>
      <c r="J39" s="389"/>
      <c r="K39" s="388"/>
      <c r="L39" s="195"/>
      <c r="M39" s="387"/>
      <c r="N39" s="1987"/>
      <c r="O39" s="1988"/>
      <c r="AD39" s="250"/>
      <c r="AE39" s="250"/>
    </row>
    <row r="40" spans="1:31">
      <c r="A40" s="1716"/>
      <c r="B40" s="1355"/>
      <c r="C40" s="1346"/>
      <c r="D40" s="1811"/>
      <c r="E40" s="1811"/>
      <c r="F40" s="1985"/>
      <c r="G40" s="1986"/>
      <c r="H40" s="197"/>
      <c r="I40" s="195"/>
      <c r="J40" s="389"/>
      <c r="K40" s="388"/>
      <c r="L40" s="195"/>
      <c r="M40" s="387"/>
      <c r="N40" s="1987"/>
      <c r="O40" s="1988"/>
      <c r="Y40" s="250"/>
      <c r="Z40" s="250"/>
      <c r="AD40" s="250"/>
      <c r="AE40" s="250"/>
    </row>
    <row r="41" spans="1:31">
      <c r="A41" s="1716"/>
      <c r="B41" s="1355"/>
      <c r="C41" s="1346"/>
      <c r="D41" s="1811"/>
      <c r="E41" s="1811"/>
      <c r="F41" s="1985"/>
      <c r="G41" s="1986"/>
      <c r="H41" s="197"/>
      <c r="I41" s="195"/>
      <c r="J41" s="389"/>
      <c r="K41" s="388"/>
      <c r="L41" s="195"/>
      <c r="M41" s="387"/>
      <c r="N41" s="1987"/>
      <c r="O41" s="1988"/>
      <c r="AD41" s="250"/>
      <c r="AE41" s="250"/>
    </row>
    <row r="42" spans="1:31">
      <c r="A42" s="1716"/>
      <c r="B42" s="1355"/>
      <c r="C42" s="1346"/>
      <c r="D42" s="1811"/>
      <c r="E42" s="1811"/>
      <c r="F42" s="1985"/>
      <c r="G42" s="1986"/>
      <c r="H42" s="197"/>
      <c r="I42" s="195"/>
      <c r="J42" s="389"/>
      <c r="K42" s="388"/>
      <c r="L42" s="195"/>
      <c r="M42" s="387"/>
      <c r="N42" s="1987"/>
      <c r="O42" s="1988"/>
      <c r="AD42" s="250"/>
      <c r="AE42" s="250"/>
    </row>
    <row r="43" spans="1:31">
      <c r="A43" s="1716"/>
      <c r="B43" s="1355"/>
      <c r="C43" s="1346"/>
      <c r="D43" s="1811"/>
      <c r="E43" s="1811"/>
      <c r="F43" s="1985"/>
      <c r="G43" s="1986"/>
      <c r="H43" s="197"/>
      <c r="I43" s="195"/>
      <c r="J43" s="389"/>
      <c r="K43" s="388"/>
      <c r="L43" s="195"/>
      <c r="M43" s="387"/>
      <c r="N43" s="1987"/>
      <c r="O43" s="1988"/>
      <c r="AD43" s="250"/>
      <c r="AE43" s="250"/>
    </row>
    <row r="44" spans="1:31">
      <c r="A44" s="1716"/>
      <c r="B44" s="1355"/>
      <c r="C44" s="1346"/>
      <c r="D44" s="1811"/>
      <c r="E44" s="1811"/>
      <c r="F44" s="1985"/>
      <c r="G44" s="1986"/>
      <c r="H44" s="197"/>
      <c r="I44" s="195"/>
      <c r="J44" s="389"/>
      <c r="K44" s="388"/>
      <c r="L44" s="195"/>
      <c r="M44" s="387"/>
      <c r="N44" s="1987"/>
      <c r="O44" s="1988"/>
      <c r="T44" s="250"/>
      <c r="AD44" s="250"/>
      <c r="AE44" s="250"/>
    </row>
    <row r="45" spans="1:31">
      <c r="A45" s="1716"/>
      <c r="B45" s="1355"/>
      <c r="C45" s="1346"/>
      <c r="D45" s="1811"/>
      <c r="E45" s="1811"/>
      <c r="F45" s="1985"/>
      <c r="G45" s="1986"/>
      <c r="H45" s="197"/>
      <c r="I45" s="195"/>
      <c r="J45" s="389"/>
      <c r="K45" s="388"/>
      <c r="L45" s="195"/>
      <c r="M45" s="387"/>
      <c r="N45" s="1987"/>
      <c r="O45" s="1988"/>
      <c r="AD45" s="250"/>
      <c r="AE45" s="250"/>
    </row>
    <row r="46" spans="1:31">
      <c r="A46" s="1716"/>
      <c r="B46" s="1355"/>
      <c r="C46" s="1346"/>
      <c r="D46" s="1811"/>
      <c r="E46" s="1811"/>
      <c r="F46" s="1985"/>
      <c r="G46" s="1986"/>
      <c r="H46" s="197"/>
      <c r="I46" s="195"/>
      <c r="J46" s="389"/>
      <c r="K46" s="388"/>
      <c r="L46" s="195"/>
      <c r="M46" s="387"/>
      <c r="N46" s="1987"/>
      <c r="O46" s="1988"/>
      <c r="U46" s="250"/>
      <c r="V46" s="250"/>
      <c r="AD46" s="250"/>
      <c r="AE46" s="250"/>
    </row>
    <row r="47" spans="1:31">
      <c r="A47" s="1716"/>
      <c r="B47" s="1355"/>
      <c r="C47" s="1346"/>
      <c r="D47" s="1811"/>
      <c r="E47" s="1811"/>
      <c r="F47" s="1985"/>
      <c r="G47" s="1986"/>
      <c r="H47" s="197"/>
      <c r="I47" s="195"/>
      <c r="J47" s="389"/>
      <c r="K47" s="388"/>
      <c r="L47" s="195"/>
      <c r="M47" s="387"/>
      <c r="N47" s="1987"/>
      <c r="O47" s="1988"/>
      <c r="AD47" s="250"/>
      <c r="AE47" s="250"/>
    </row>
    <row r="48" spans="1:31">
      <c r="A48" s="1716"/>
      <c r="B48" s="1355"/>
      <c r="C48" s="1346"/>
      <c r="D48" s="1811"/>
      <c r="E48" s="1811"/>
      <c r="F48" s="1985"/>
      <c r="G48" s="1986"/>
      <c r="H48" s="197"/>
      <c r="I48" s="195"/>
      <c r="J48" s="389"/>
      <c r="K48" s="388"/>
      <c r="L48" s="195"/>
      <c r="M48" s="387"/>
      <c r="N48" s="1987"/>
      <c r="O48" s="1988"/>
      <c r="W48" s="250"/>
      <c r="X48" s="250"/>
      <c r="AD48" s="250"/>
      <c r="AE48" s="250"/>
    </row>
    <row r="49" spans="1:31">
      <c r="A49" s="1716"/>
      <c r="B49" s="1355"/>
      <c r="C49" s="1346"/>
      <c r="D49" s="1811"/>
      <c r="E49" s="1811"/>
      <c r="F49" s="1985"/>
      <c r="G49" s="1986"/>
      <c r="H49" s="197"/>
      <c r="I49" s="195"/>
      <c r="J49" s="389"/>
      <c r="K49" s="388"/>
      <c r="L49" s="195"/>
      <c r="M49" s="387"/>
      <c r="N49" s="1987"/>
      <c r="O49" s="1988"/>
      <c r="AD49" s="250"/>
      <c r="AE49" s="250"/>
    </row>
    <row r="50" spans="1:31">
      <c r="A50" s="1716"/>
      <c r="B50" s="1355"/>
      <c r="C50" s="1346"/>
      <c r="D50" s="1811"/>
      <c r="E50" s="1811"/>
      <c r="F50" s="1985"/>
      <c r="G50" s="1986"/>
      <c r="H50" s="197"/>
      <c r="I50" s="195"/>
      <c r="J50" s="389"/>
      <c r="K50" s="388"/>
      <c r="L50" s="195"/>
      <c r="M50" s="387"/>
      <c r="N50" s="1987"/>
      <c r="O50" s="1988"/>
      <c r="AD50" s="250"/>
      <c r="AE50" s="250"/>
    </row>
    <row r="51" spans="1:31">
      <c r="A51" s="1716"/>
      <c r="B51" s="1355"/>
      <c r="C51" s="1346"/>
      <c r="D51" s="1811"/>
      <c r="E51" s="1811"/>
      <c r="F51" s="1985"/>
      <c r="G51" s="1986"/>
      <c r="H51" s="197"/>
      <c r="I51" s="195"/>
      <c r="J51" s="389"/>
      <c r="K51" s="388"/>
      <c r="L51" s="195"/>
      <c r="M51" s="387"/>
      <c r="N51" s="1987"/>
      <c r="O51" s="1988"/>
      <c r="AD51" s="250"/>
      <c r="AE51" s="250"/>
    </row>
    <row r="52" spans="1:31">
      <c r="A52" s="1716"/>
      <c r="B52" s="1355"/>
      <c r="C52" s="1346"/>
      <c r="D52" s="1811"/>
      <c r="E52" s="1811"/>
      <c r="F52" s="1985"/>
      <c r="G52" s="1986"/>
      <c r="H52" s="197"/>
      <c r="I52" s="195"/>
      <c r="J52" s="389"/>
      <c r="K52" s="388"/>
      <c r="L52" s="195"/>
      <c r="M52" s="387"/>
      <c r="N52" s="1987"/>
      <c r="O52" s="1988"/>
      <c r="AD52" s="250"/>
      <c r="AE52" s="250"/>
    </row>
    <row r="53" spans="1:31">
      <c r="A53" s="1716"/>
      <c r="B53" s="1355"/>
      <c r="C53" s="1346"/>
      <c r="D53" s="1811"/>
      <c r="E53" s="1811"/>
      <c r="F53" s="1985"/>
      <c r="G53" s="1986"/>
      <c r="H53" s="197"/>
      <c r="I53" s="195"/>
      <c r="J53" s="389"/>
      <c r="K53" s="388"/>
      <c r="L53" s="195"/>
      <c r="M53" s="387"/>
      <c r="N53" s="1987"/>
      <c r="O53" s="1988"/>
      <c r="AD53" s="250"/>
      <c r="AE53" s="250"/>
    </row>
    <row r="54" spans="1:31">
      <c r="A54" s="1716"/>
      <c r="B54" s="1355"/>
      <c r="C54" s="1346"/>
      <c r="D54" s="1811"/>
      <c r="E54" s="1811"/>
      <c r="F54" s="1985"/>
      <c r="G54" s="1986"/>
      <c r="H54" s="197"/>
      <c r="I54" s="195"/>
      <c r="J54" s="389"/>
      <c r="K54" s="388"/>
      <c r="L54" s="195"/>
      <c r="M54" s="387"/>
      <c r="N54" s="1987"/>
      <c r="O54" s="1988"/>
      <c r="AD54" s="250"/>
      <c r="AE54" s="250"/>
    </row>
    <row r="55" spans="1:31">
      <c r="A55" s="1716"/>
      <c r="B55" s="1355"/>
      <c r="C55" s="1346"/>
      <c r="D55" s="1811"/>
      <c r="E55" s="1811"/>
      <c r="F55" s="1985"/>
      <c r="G55" s="1986"/>
      <c r="H55" s="197"/>
      <c r="I55" s="195"/>
      <c r="J55" s="389"/>
      <c r="K55" s="388"/>
      <c r="L55" s="195"/>
      <c r="M55" s="387"/>
      <c r="N55" s="1987"/>
      <c r="O55" s="1988"/>
      <c r="AD55" s="250"/>
      <c r="AE55" s="250"/>
    </row>
    <row r="56" spans="1:31">
      <c r="A56" s="1716"/>
      <c r="B56" s="1355"/>
      <c r="C56" s="1346"/>
      <c r="D56" s="1811"/>
      <c r="E56" s="1811"/>
      <c r="F56" s="1985"/>
      <c r="G56" s="1986"/>
      <c r="H56" s="197"/>
      <c r="I56" s="195"/>
      <c r="J56" s="389"/>
      <c r="K56" s="388"/>
      <c r="L56" s="195"/>
      <c r="M56" s="387"/>
      <c r="N56" s="1987"/>
      <c r="O56" s="1988"/>
      <c r="AD56" s="250"/>
      <c r="AE56" s="250"/>
    </row>
    <row r="57" spans="1:31">
      <c r="A57" s="1716"/>
      <c r="B57" s="1355"/>
      <c r="C57" s="1346"/>
      <c r="D57" s="1811"/>
      <c r="E57" s="1811"/>
      <c r="F57" s="1985"/>
      <c r="G57" s="1986"/>
      <c r="H57" s="197"/>
      <c r="I57" s="195"/>
      <c r="J57" s="389"/>
      <c r="K57" s="388"/>
      <c r="L57" s="195"/>
      <c r="M57" s="387"/>
      <c r="N57" s="1987"/>
      <c r="O57" s="1988"/>
      <c r="AD57" s="250"/>
      <c r="AE57" s="250"/>
    </row>
    <row r="58" spans="1:31">
      <c r="A58" s="1716"/>
      <c r="B58" s="1355"/>
      <c r="C58" s="1346"/>
      <c r="D58" s="1811"/>
      <c r="E58" s="1811"/>
      <c r="F58" s="1985"/>
      <c r="G58" s="1986"/>
      <c r="H58" s="197"/>
      <c r="I58" s="195"/>
      <c r="J58" s="389"/>
      <c r="K58" s="388"/>
      <c r="L58" s="195"/>
      <c r="M58" s="387"/>
      <c r="N58" s="1987"/>
      <c r="O58" s="1988"/>
      <c r="Y58" s="250"/>
      <c r="Z58" s="250"/>
      <c r="AA58" s="250"/>
      <c r="AD58" s="250"/>
      <c r="AE58" s="250"/>
    </row>
    <row r="59" spans="1:31">
      <c r="A59" s="1716"/>
      <c r="B59" s="1355"/>
      <c r="C59" s="1346"/>
      <c r="D59" s="1811"/>
      <c r="E59" s="1811"/>
      <c r="F59" s="1985"/>
      <c r="G59" s="1986"/>
      <c r="H59" s="197"/>
      <c r="I59" s="195"/>
      <c r="J59" s="389"/>
      <c r="K59" s="388"/>
      <c r="L59" s="195"/>
      <c r="M59" s="387"/>
      <c r="N59" s="1987"/>
      <c r="O59" s="1988"/>
      <c r="AD59" s="250"/>
      <c r="AE59" s="250"/>
    </row>
    <row r="60" spans="1:31">
      <c r="A60" s="1716"/>
      <c r="B60" s="1355"/>
      <c r="C60" s="1346"/>
      <c r="D60" s="1811"/>
      <c r="E60" s="1811"/>
      <c r="F60" s="1985"/>
      <c r="G60" s="1986"/>
      <c r="H60" s="197"/>
      <c r="I60" s="195"/>
      <c r="J60" s="389"/>
      <c r="K60" s="388"/>
      <c r="L60" s="195"/>
      <c r="M60" s="387"/>
      <c r="N60" s="1987"/>
      <c r="O60" s="1988"/>
      <c r="AD60" s="250"/>
      <c r="AE60" s="250"/>
    </row>
    <row r="61" spans="1:31">
      <c r="A61" s="1716"/>
      <c r="B61" s="1355"/>
      <c r="C61" s="1346"/>
      <c r="D61" s="1811"/>
      <c r="E61" s="1811"/>
      <c r="F61" s="1985"/>
      <c r="G61" s="1986"/>
      <c r="H61" s="197"/>
      <c r="I61" s="195"/>
      <c r="J61" s="389"/>
      <c r="K61" s="388"/>
      <c r="L61" s="195"/>
      <c r="M61" s="387"/>
      <c r="N61" s="1987"/>
      <c r="O61" s="1988"/>
      <c r="S61" s="250"/>
      <c r="AD61" s="250"/>
      <c r="AE61" s="250"/>
    </row>
    <row r="62" spans="1:31">
      <c r="A62" s="1716"/>
      <c r="B62" s="1355"/>
      <c r="C62" s="1346"/>
      <c r="D62" s="1811"/>
      <c r="E62" s="1811"/>
      <c r="F62" s="1985"/>
      <c r="G62" s="1986"/>
      <c r="H62" s="197"/>
      <c r="I62" s="195"/>
      <c r="J62" s="389"/>
      <c r="K62" s="388"/>
      <c r="L62" s="195"/>
      <c r="M62" s="387"/>
      <c r="N62" s="1987"/>
      <c r="O62" s="1988"/>
      <c r="T62" s="250"/>
      <c r="AD62" s="250"/>
      <c r="AE62" s="250"/>
    </row>
    <row r="63" spans="1:31">
      <c r="A63" s="1716"/>
      <c r="B63" s="1355"/>
      <c r="C63" s="1346"/>
      <c r="D63" s="1811"/>
      <c r="E63" s="1811"/>
      <c r="F63" s="1985"/>
      <c r="G63" s="1986"/>
      <c r="H63" s="197"/>
      <c r="I63" s="195"/>
      <c r="J63" s="389"/>
      <c r="K63" s="388"/>
      <c r="L63" s="195"/>
      <c r="M63" s="387"/>
      <c r="N63" s="1987"/>
      <c r="O63" s="1988"/>
      <c r="T63" s="250"/>
      <c r="AD63" s="250"/>
      <c r="AE63" s="250"/>
    </row>
    <row r="64" spans="1:31">
      <c r="A64" s="1716"/>
      <c r="B64" s="1355"/>
      <c r="C64" s="1346"/>
      <c r="D64" s="1811"/>
      <c r="E64" s="1811"/>
      <c r="F64" s="1985"/>
      <c r="G64" s="1986"/>
      <c r="H64" s="197"/>
      <c r="I64" s="195"/>
      <c r="J64" s="389"/>
      <c r="K64" s="388"/>
      <c r="L64" s="195"/>
      <c r="M64" s="387"/>
      <c r="N64" s="1987"/>
      <c r="O64" s="1988"/>
      <c r="T64" s="250"/>
      <c r="AD64" s="250"/>
      <c r="AE64" s="250"/>
    </row>
    <row r="65" spans="1:31">
      <c r="A65" s="1716"/>
      <c r="B65" s="1355"/>
      <c r="C65" s="1346"/>
      <c r="D65" s="1811"/>
      <c r="E65" s="1811"/>
      <c r="F65" s="1985"/>
      <c r="G65" s="1986"/>
      <c r="H65" s="197"/>
      <c r="I65" s="195"/>
      <c r="J65" s="389"/>
      <c r="K65" s="388"/>
      <c r="L65" s="195"/>
      <c r="M65" s="387"/>
      <c r="N65" s="1987"/>
      <c r="O65" s="1988"/>
      <c r="T65" s="250"/>
      <c r="AD65" s="250"/>
      <c r="AE65" s="250"/>
    </row>
    <row r="66" spans="1:31">
      <c r="A66" s="1716"/>
      <c r="B66" s="1355"/>
      <c r="C66" s="1346"/>
      <c r="D66" s="1811"/>
      <c r="E66" s="1811"/>
      <c r="F66" s="1985"/>
      <c r="G66" s="1986"/>
      <c r="H66" s="197"/>
      <c r="I66" s="195"/>
      <c r="J66" s="389"/>
      <c r="K66" s="388"/>
      <c r="L66" s="195"/>
      <c r="M66" s="387"/>
      <c r="N66" s="1987"/>
      <c r="O66" s="1988"/>
      <c r="T66" s="250"/>
      <c r="AD66" s="250"/>
      <c r="AE66" s="250"/>
    </row>
    <row r="67" spans="1:31">
      <c r="A67" s="1716"/>
      <c r="B67" s="1355"/>
      <c r="C67" s="1346"/>
      <c r="D67" s="1811"/>
      <c r="E67" s="1811"/>
      <c r="F67" s="1985"/>
      <c r="G67" s="1986"/>
      <c r="H67" s="197"/>
      <c r="I67" s="195"/>
      <c r="J67" s="389"/>
      <c r="K67" s="388"/>
      <c r="L67" s="195"/>
      <c r="M67" s="387"/>
      <c r="N67" s="1987"/>
      <c r="O67" s="1988"/>
      <c r="T67" s="250"/>
      <c r="AD67" s="250"/>
      <c r="AE67" s="250"/>
    </row>
    <row r="68" spans="1:31">
      <c r="A68" s="1716"/>
      <c r="B68" s="1355"/>
      <c r="C68" s="1346"/>
      <c r="D68" s="1811"/>
      <c r="E68" s="1811"/>
      <c r="F68" s="1985"/>
      <c r="G68" s="1986"/>
      <c r="H68" s="197"/>
      <c r="I68" s="195"/>
      <c r="J68" s="389"/>
      <c r="K68" s="388"/>
      <c r="L68" s="195"/>
      <c r="M68" s="387"/>
      <c r="N68" s="1987"/>
      <c r="O68" s="1988"/>
      <c r="T68" s="250"/>
      <c r="AD68" s="250"/>
      <c r="AE68" s="250"/>
    </row>
    <row r="69" spans="1:31">
      <c r="A69" s="1716"/>
      <c r="B69" s="1355"/>
      <c r="C69" s="1346"/>
      <c r="D69" s="1811"/>
      <c r="E69" s="1811"/>
      <c r="F69" s="1985"/>
      <c r="G69" s="1986"/>
      <c r="H69" s="197"/>
      <c r="I69" s="195"/>
      <c r="J69" s="389"/>
      <c r="K69" s="388"/>
      <c r="L69" s="195"/>
      <c r="M69" s="387"/>
      <c r="N69" s="1987"/>
      <c r="O69" s="1988"/>
      <c r="T69" s="250"/>
      <c r="AD69" s="250"/>
      <c r="AE69" s="250"/>
    </row>
    <row r="70" spans="1:31">
      <c r="A70" s="1716"/>
      <c r="B70" s="1355"/>
      <c r="C70" s="1346"/>
      <c r="D70" s="1811"/>
      <c r="E70" s="1811"/>
      <c r="F70" s="1985"/>
      <c r="G70" s="1986"/>
      <c r="H70" s="197"/>
      <c r="I70" s="195"/>
      <c r="J70" s="389"/>
      <c r="K70" s="388"/>
      <c r="L70" s="195"/>
      <c r="M70" s="387"/>
      <c r="N70" s="1987"/>
      <c r="O70" s="1988"/>
      <c r="AD70" s="250"/>
      <c r="AE70" s="250"/>
    </row>
    <row r="71" spans="1:31">
      <c r="A71" s="1716"/>
      <c r="B71" s="1355"/>
      <c r="C71" s="1346"/>
      <c r="D71" s="1811"/>
      <c r="E71" s="1811"/>
      <c r="F71" s="1985"/>
      <c r="G71" s="1986"/>
      <c r="H71" s="197"/>
      <c r="I71" s="195"/>
      <c r="J71" s="389"/>
      <c r="K71" s="388"/>
      <c r="L71" s="195"/>
      <c r="M71" s="387"/>
      <c r="N71" s="1987"/>
      <c r="O71" s="1988"/>
      <c r="X71" s="250"/>
      <c r="AD71" s="250"/>
      <c r="AE71" s="250"/>
    </row>
    <row r="72" spans="1:31">
      <c r="A72" s="1716"/>
      <c r="B72" s="1355"/>
      <c r="C72" s="1346"/>
      <c r="D72" s="1811"/>
      <c r="E72" s="1811"/>
      <c r="F72" s="1985"/>
      <c r="G72" s="1986"/>
      <c r="H72" s="197"/>
      <c r="I72" s="195"/>
      <c r="J72" s="389"/>
      <c r="K72" s="388"/>
      <c r="L72" s="195"/>
      <c r="M72" s="387"/>
      <c r="N72" s="1987"/>
      <c r="O72" s="1988"/>
      <c r="AD72" s="250"/>
      <c r="AE72" s="250"/>
    </row>
    <row r="73" spans="1:31">
      <c r="A73" s="1716"/>
      <c r="B73" s="1355"/>
      <c r="C73" s="1346"/>
      <c r="D73" s="1811"/>
      <c r="E73" s="1811"/>
      <c r="F73" s="1985"/>
      <c r="G73" s="1986"/>
      <c r="H73" s="197"/>
      <c r="I73" s="195"/>
      <c r="J73" s="389"/>
      <c r="K73" s="388"/>
      <c r="L73" s="195"/>
      <c r="M73" s="387"/>
      <c r="N73" s="1987"/>
      <c r="O73" s="1988"/>
      <c r="AD73" s="250"/>
      <c r="AE73" s="250"/>
    </row>
    <row r="74" spans="1:31">
      <c r="A74" s="1716"/>
      <c r="B74" s="1355"/>
      <c r="C74" s="1346"/>
      <c r="D74" s="1811"/>
      <c r="E74" s="1811"/>
      <c r="F74" s="1985"/>
      <c r="G74" s="1986"/>
      <c r="H74" s="197"/>
      <c r="I74" s="195"/>
      <c r="J74" s="389"/>
      <c r="K74" s="388"/>
      <c r="L74" s="195"/>
      <c r="M74" s="387"/>
      <c r="N74" s="1987"/>
      <c r="O74" s="1988"/>
      <c r="AD74" s="250"/>
      <c r="AE74" s="250"/>
    </row>
    <row r="75" spans="1:31">
      <c r="A75" s="1716"/>
      <c r="B75" s="1355"/>
      <c r="C75" s="1346"/>
      <c r="D75" s="1811"/>
      <c r="E75" s="1811"/>
      <c r="F75" s="1985"/>
      <c r="G75" s="1986"/>
      <c r="H75" s="197"/>
      <c r="I75" s="195"/>
      <c r="J75" s="389"/>
      <c r="K75" s="388"/>
      <c r="L75" s="195"/>
      <c r="M75" s="387"/>
      <c r="N75" s="1987"/>
      <c r="O75" s="1988"/>
      <c r="X75" s="250"/>
      <c r="Y75" s="250"/>
      <c r="AD75" s="250"/>
      <c r="AE75" s="250"/>
    </row>
    <row r="76" spans="1:31">
      <c r="A76" s="1716"/>
      <c r="B76" s="1355"/>
      <c r="C76" s="1346"/>
      <c r="D76" s="1811"/>
      <c r="E76" s="1811"/>
      <c r="F76" s="1985"/>
      <c r="G76" s="1986"/>
      <c r="H76" s="197"/>
      <c r="I76" s="195"/>
      <c r="J76" s="389"/>
      <c r="K76" s="388"/>
      <c r="L76" s="195"/>
      <c r="M76" s="387"/>
      <c r="N76" s="1987"/>
      <c r="O76" s="1988"/>
      <c r="AD76" s="250"/>
      <c r="AE76" s="250"/>
    </row>
    <row r="77" spans="1:31">
      <c r="A77" s="1716"/>
      <c r="B77" s="1355"/>
      <c r="C77" s="1346"/>
      <c r="D77" s="1811"/>
      <c r="E77" s="1811"/>
      <c r="F77" s="1985"/>
      <c r="G77" s="1986"/>
      <c r="H77" s="197"/>
      <c r="I77" s="195"/>
      <c r="J77" s="389"/>
      <c r="K77" s="388"/>
      <c r="L77" s="195"/>
      <c r="M77" s="387"/>
      <c r="N77" s="1987"/>
      <c r="O77" s="1988"/>
      <c r="AD77" s="250"/>
      <c r="AE77" s="250"/>
    </row>
    <row r="78" spans="1:31">
      <c r="A78" s="1716"/>
      <c r="B78" s="1355"/>
      <c r="C78" s="1346"/>
      <c r="D78" s="1811"/>
      <c r="E78" s="1811"/>
      <c r="F78" s="1985"/>
      <c r="G78" s="1986"/>
      <c r="H78" s="197"/>
      <c r="I78" s="195"/>
      <c r="J78" s="389"/>
      <c r="K78" s="388"/>
      <c r="L78" s="195"/>
      <c r="M78" s="387"/>
      <c r="N78" s="1987"/>
      <c r="O78" s="1988"/>
      <c r="S78" s="1989"/>
      <c r="T78" s="1989"/>
      <c r="U78" s="1989"/>
      <c r="V78" s="1989"/>
      <c r="W78" s="1989"/>
      <c r="X78" s="1989"/>
      <c r="Y78" s="1989"/>
      <c r="Z78" s="1989"/>
      <c r="AA78" s="1989"/>
      <c r="AB78" s="1989"/>
      <c r="AC78" s="1989"/>
      <c r="AD78" s="250"/>
      <c r="AE78" s="250"/>
    </row>
    <row r="79" spans="1:31">
      <c r="A79" s="1716"/>
      <c r="B79" s="1355"/>
      <c r="C79" s="1346"/>
      <c r="D79" s="1811"/>
      <c r="E79" s="1811"/>
      <c r="F79" s="1985"/>
      <c r="G79" s="1986"/>
      <c r="H79" s="197"/>
      <c r="I79" s="195"/>
      <c r="J79" s="389"/>
      <c r="K79" s="388"/>
      <c r="L79" s="195"/>
      <c r="M79" s="387"/>
      <c r="N79" s="1987"/>
      <c r="O79" s="1988"/>
      <c r="V79" s="250"/>
      <c r="W79" s="250"/>
      <c r="X79" s="250"/>
      <c r="AD79" s="250"/>
      <c r="AE79" s="250"/>
    </row>
    <row r="80" spans="1:31">
      <c r="A80" s="1716"/>
      <c r="B80" s="1355"/>
      <c r="C80" s="1346"/>
      <c r="D80" s="1811"/>
      <c r="E80" s="1811"/>
      <c r="F80" s="1985"/>
      <c r="G80" s="1986"/>
      <c r="H80" s="197"/>
      <c r="I80" s="195"/>
      <c r="J80" s="389"/>
      <c r="K80" s="388"/>
      <c r="L80" s="195"/>
      <c r="M80" s="387"/>
      <c r="N80" s="1987"/>
      <c r="O80" s="1988"/>
      <c r="W80" s="250"/>
      <c r="AD80" s="250"/>
      <c r="AE80" s="250"/>
    </row>
    <row r="81" spans="1:31">
      <c r="A81" s="1716"/>
      <c r="B81" s="1355"/>
      <c r="C81" s="1346"/>
      <c r="D81" s="1811"/>
      <c r="E81" s="1811"/>
      <c r="F81" s="1985"/>
      <c r="G81" s="1986"/>
      <c r="H81" s="197"/>
      <c r="I81" s="195"/>
      <c r="J81" s="389"/>
      <c r="K81" s="388"/>
      <c r="L81" s="195"/>
      <c r="M81" s="387"/>
      <c r="N81" s="1987"/>
      <c r="O81" s="1988"/>
      <c r="T81" s="250"/>
      <c r="AD81" s="250"/>
      <c r="AE81" s="250"/>
    </row>
    <row r="82" spans="1:31">
      <c r="A82" s="1716"/>
      <c r="B82" s="1355"/>
      <c r="C82" s="1346"/>
      <c r="D82" s="1811"/>
      <c r="E82" s="1811"/>
      <c r="F82" s="1985"/>
      <c r="G82" s="1986"/>
      <c r="H82" s="197"/>
      <c r="I82" s="195"/>
      <c r="J82" s="389"/>
      <c r="K82" s="388"/>
      <c r="L82" s="195"/>
      <c r="M82" s="387"/>
      <c r="N82" s="1987"/>
      <c r="O82" s="1988"/>
      <c r="Y82" s="250"/>
      <c r="Z82" s="250"/>
      <c r="AD82" s="250"/>
      <c r="AE82" s="250"/>
    </row>
    <row r="83" spans="1:31">
      <c r="A83" s="1716"/>
      <c r="B83" s="1355"/>
      <c r="C83" s="1346"/>
      <c r="D83" s="1811"/>
      <c r="E83" s="1811"/>
      <c r="F83" s="1985"/>
      <c r="G83" s="1986"/>
      <c r="H83" s="197"/>
      <c r="I83" s="195"/>
      <c r="J83" s="389"/>
      <c r="K83" s="388"/>
      <c r="L83" s="195"/>
      <c r="M83" s="387"/>
      <c r="N83" s="1987"/>
      <c r="O83" s="1988"/>
      <c r="AD83" s="250"/>
      <c r="AE83" s="250"/>
    </row>
    <row r="84" spans="1:31">
      <c r="A84" s="1716"/>
      <c r="B84" s="1355"/>
      <c r="C84" s="1346"/>
      <c r="D84" s="1811"/>
      <c r="E84" s="1811"/>
      <c r="F84" s="1985"/>
      <c r="G84" s="1986"/>
      <c r="H84" s="197"/>
      <c r="I84" s="195"/>
      <c r="J84" s="389"/>
      <c r="K84" s="388"/>
      <c r="L84" s="195"/>
      <c r="M84" s="387"/>
      <c r="N84" s="1987"/>
      <c r="O84" s="1988"/>
      <c r="AD84" s="250"/>
      <c r="AE84" s="250"/>
    </row>
    <row r="85" spans="1:31">
      <c r="A85" s="1716"/>
      <c r="B85" s="1355"/>
      <c r="C85" s="1346"/>
      <c r="D85" s="1811"/>
      <c r="E85" s="1811"/>
      <c r="F85" s="1985"/>
      <c r="G85" s="1986"/>
      <c r="H85" s="197"/>
      <c r="I85" s="195"/>
      <c r="J85" s="389"/>
      <c r="K85" s="388"/>
      <c r="L85" s="195"/>
      <c r="M85" s="387"/>
      <c r="N85" s="1987"/>
      <c r="O85" s="1988"/>
      <c r="AD85" s="250"/>
      <c r="AE85" s="250"/>
    </row>
    <row r="86" spans="1:31">
      <c r="A86" s="1716"/>
      <c r="B86" s="1355"/>
      <c r="C86" s="1346"/>
      <c r="D86" s="1811"/>
      <c r="E86" s="1811"/>
      <c r="F86" s="1985"/>
      <c r="G86" s="1986"/>
      <c r="H86" s="197"/>
      <c r="I86" s="195"/>
      <c r="J86" s="389"/>
      <c r="K86" s="388"/>
      <c r="L86" s="195"/>
      <c r="M86" s="387"/>
      <c r="N86" s="1987"/>
      <c r="O86" s="1988"/>
      <c r="AD86" s="250"/>
      <c r="AE86" s="250"/>
    </row>
    <row r="87" spans="1:31">
      <c r="A87" s="1716"/>
      <c r="B87" s="1355"/>
      <c r="C87" s="1346"/>
      <c r="D87" s="1811"/>
      <c r="E87" s="1811"/>
      <c r="F87" s="1985"/>
      <c r="G87" s="1986"/>
      <c r="H87" s="197"/>
      <c r="I87" s="195"/>
      <c r="J87" s="389"/>
      <c r="K87" s="388"/>
      <c r="L87" s="195"/>
      <c r="M87" s="387"/>
      <c r="N87" s="1987"/>
      <c r="O87" s="1988"/>
      <c r="AD87" s="250"/>
      <c r="AE87" s="250"/>
    </row>
    <row r="88" spans="1:31">
      <c r="A88" s="1716"/>
      <c r="B88" s="1355"/>
      <c r="C88" s="1346"/>
      <c r="D88" s="1811"/>
      <c r="E88" s="1811"/>
      <c r="F88" s="1985"/>
      <c r="G88" s="1986"/>
      <c r="H88" s="197"/>
      <c r="I88" s="195"/>
      <c r="J88" s="389"/>
      <c r="K88" s="388"/>
      <c r="L88" s="195"/>
      <c r="M88" s="387"/>
      <c r="N88" s="1987"/>
      <c r="O88" s="1988"/>
      <c r="AD88" s="250"/>
      <c r="AE88" s="250"/>
    </row>
    <row r="89" spans="1:31">
      <c r="A89" s="1716"/>
      <c r="B89" s="1355"/>
      <c r="C89" s="1346"/>
      <c r="D89" s="1811"/>
      <c r="E89" s="1811"/>
      <c r="F89" s="1985"/>
      <c r="G89" s="1986"/>
      <c r="H89" s="197"/>
      <c r="I89" s="195"/>
      <c r="J89" s="389"/>
      <c r="K89" s="388"/>
      <c r="L89" s="195"/>
      <c r="M89" s="387"/>
      <c r="N89" s="1987"/>
      <c r="O89" s="1988"/>
      <c r="AD89" s="250"/>
      <c r="AE89" s="250"/>
    </row>
    <row r="90" spans="1:31">
      <c r="A90" s="1716"/>
      <c r="B90" s="1355"/>
      <c r="C90" s="1346"/>
      <c r="D90" s="1811"/>
      <c r="E90" s="1811"/>
      <c r="F90" s="1985"/>
      <c r="G90" s="1986"/>
      <c r="H90" s="197"/>
      <c r="I90" s="195"/>
      <c r="J90" s="389"/>
      <c r="K90" s="388"/>
      <c r="L90" s="195"/>
      <c r="M90" s="387"/>
      <c r="N90" s="1987"/>
      <c r="O90" s="1988"/>
      <c r="Y90" s="250"/>
      <c r="Z90" s="250"/>
      <c r="AD90" s="250"/>
      <c r="AE90" s="250"/>
    </row>
    <row r="91" spans="1:31">
      <c r="A91" s="1716"/>
      <c r="B91" s="1355"/>
      <c r="C91" s="1346"/>
      <c r="D91" s="1811"/>
      <c r="E91" s="1811"/>
      <c r="F91" s="1985"/>
      <c r="G91" s="1986"/>
      <c r="H91" s="197"/>
      <c r="I91" s="195"/>
      <c r="J91" s="389"/>
      <c r="K91" s="388"/>
      <c r="L91" s="195"/>
      <c r="M91" s="387"/>
      <c r="N91" s="1987"/>
      <c r="O91" s="1988"/>
      <c r="Z91" s="250"/>
      <c r="AA91" s="250"/>
      <c r="AB91" s="250"/>
      <c r="AC91" s="250"/>
      <c r="AD91" s="250"/>
      <c r="AE91" s="250"/>
    </row>
    <row r="92" spans="1:31">
      <c r="A92" s="1716"/>
      <c r="B92" s="1355"/>
      <c r="C92" s="1346"/>
      <c r="D92" s="1811"/>
      <c r="E92" s="1811"/>
      <c r="F92" s="1985"/>
      <c r="G92" s="1986"/>
      <c r="H92" s="197"/>
      <c r="I92" s="195"/>
      <c r="J92" s="389"/>
      <c r="K92" s="388"/>
      <c r="L92" s="195"/>
      <c r="M92" s="387"/>
      <c r="N92" s="1987"/>
      <c r="O92" s="1988"/>
      <c r="AD92" s="250"/>
      <c r="AE92" s="250"/>
    </row>
    <row r="93" spans="1:31">
      <c r="A93" s="1716"/>
      <c r="B93" s="1355"/>
      <c r="C93" s="1346"/>
      <c r="D93" s="1811"/>
      <c r="E93" s="1811"/>
      <c r="F93" s="1985"/>
      <c r="G93" s="1986"/>
      <c r="H93" s="197"/>
      <c r="I93" s="195"/>
      <c r="J93" s="389"/>
      <c r="K93" s="388"/>
      <c r="L93" s="195"/>
      <c r="M93" s="387"/>
      <c r="N93" s="1987"/>
      <c r="O93" s="1988"/>
      <c r="AD93" s="250"/>
      <c r="AE93" s="250"/>
    </row>
    <row r="94" spans="1:31">
      <c r="A94" s="1716"/>
      <c r="B94" s="1355"/>
      <c r="C94" s="1346"/>
      <c r="D94" s="1811"/>
      <c r="E94" s="1811"/>
      <c r="F94" s="1985"/>
      <c r="G94" s="1986"/>
      <c r="H94" s="197"/>
      <c r="I94" s="195"/>
      <c r="J94" s="389"/>
      <c r="K94" s="388"/>
      <c r="L94" s="195"/>
      <c r="M94" s="387"/>
      <c r="N94" s="1987"/>
      <c r="O94" s="1988"/>
      <c r="AD94" s="250"/>
      <c r="AE94" s="250"/>
    </row>
    <row r="95" spans="1:31">
      <c r="A95" s="1716"/>
      <c r="B95" s="1355"/>
      <c r="C95" s="1346"/>
      <c r="D95" s="1811"/>
      <c r="E95" s="1811"/>
      <c r="F95" s="1985"/>
      <c r="G95" s="1986"/>
      <c r="H95" s="197"/>
      <c r="I95" s="195"/>
      <c r="J95" s="389"/>
      <c r="K95" s="388"/>
      <c r="L95" s="195"/>
      <c r="M95" s="387"/>
      <c r="N95" s="1987"/>
      <c r="O95" s="1988"/>
      <c r="AD95" s="250"/>
      <c r="AE95" s="250"/>
    </row>
    <row r="96" spans="1:31">
      <c r="A96" s="1716"/>
      <c r="B96" s="1355"/>
      <c r="C96" s="1346"/>
      <c r="D96" s="1811"/>
      <c r="E96" s="1811"/>
      <c r="F96" s="1985"/>
      <c r="G96" s="1986"/>
      <c r="H96" s="197"/>
      <c r="I96" s="195"/>
      <c r="J96" s="389"/>
      <c r="K96" s="388"/>
      <c r="L96" s="195"/>
      <c r="M96" s="387"/>
      <c r="N96" s="1987"/>
      <c r="O96" s="1988"/>
      <c r="AD96" s="250"/>
      <c r="AE96" s="250"/>
    </row>
    <row r="97" spans="1:31">
      <c r="A97" s="1716"/>
      <c r="B97" s="1355"/>
      <c r="C97" s="1346"/>
      <c r="D97" s="1811"/>
      <c r="E97" s="1811"/>
      <c r="F97" s="1985"/>
      <c r="G97" s="1986"/>
      <c r="H97" s="197"/>
      <c r="I97" s="195"/>
      <c r="J97" s="389"/>
      <c r="K97" s="388"/>
      <c r="L97" s="195"/>
      <c r="M97" s="387"/>
      <c r="N97" s="1987"/>
      <c r="O97" s="1988"/>
      <c r="AD97" s="250"/>
      <c r="AE97" s="250"/>
    </row>
    <row r="98" spans="1:31">
      <c r="A98" s="1716"/>
      <c r="B98" s="1355"/>
      <c r="C98" s="1346"/>
      <c r="D98" s="1811"/>
      <c r="E98" s="1811"/>
      <c r="F98" s="1985"/>
      <c r="G98" s="1986"/>
      <c r="H98" s="197"/>
      <c r="I98" s="195"/>
      <c r="J98" s="389"/>
      <c r="K98" s="388"/>
      <c r="L98" s="195"/>
      <c r="M98" s="387"/>
      <c r="N98" s="1987"/>
      <c r="O98" s="1988"/>
      <c r="AD98" s="250"/>
      <c r="AE98" s="250"/>
    </row>
    <row r="99" spans="1:31">
      <c r="A99" s="1716"/>
      <c r="B99" s="1355"/>
      <c r="C99" s="1346"/>
      <c r="D99" s="1811"/>
      <c r="E99" s="1811"/>
      <c r="F99" s="1985"/>
      <c r="G99" s="1986"/>
      <c r="H99" s="197"/>
      <c r="I99" s="195"/>
      <c r="J99" s="389"/>
      <c r="K99" s="388"/>
      <c r="L99" s="195"/>
      <c r="M99" s="387"/>
      <c r="N99" s="1987"/>
      <c r="O99" s="1988"/>
      <c r="AD99" s="250"/>
      <c r="AE99" s="250"/>
    </row>
    <row r="100" spans="1:31">
      <c r="A100" s="1716"/>
      <c r="B100" s="1355"/>
      <c r="C100" s="1346"/>
      <c r="D100" s="1811"/>
      <c r="E100" s="1811"/>
      <c r="F100" s="1985"/>
      <c r="G100" s="1986"/>
      <c r="H100" s="197"/>
      <c r="I100" s="195"/>
      <c r="J100" s="389"/>
      <c r="K100" s="388"/>
      <c r="L100" s="195"/>
      <c r="M100" s="387"/>
      <c r="N100" s="1987"/>
      <c r="O100" s="1988"/>
      <c r="AD100" s="250"/>
      <c r="AE100" s="250"/>
    </row>
    <row r="101" spans="1:31">
      <c r="A101" s="1716"/>
      <c r="B101" s="1355"/>
      <c r="C101" s="1346"/>
      <c r="D101" s="1811"/>
      <c r="E101" s="1811"/>
      <c r="F101" s="1985"/>
      <c r="G101" s="1986"/>
      <c r="H101" s="197"/>
      <c r="I101" s="195"/>
      <c r="J101" s="389"/>
      <c r="K101" s="388"/>
      <c r="L101" s="195"/>
      <c r="M101" s="387"/>
      <c r="N101" s="1987"/>
      <c r="O101" s="1988"/>
      <c r="AD101" s="250"/>
      <c r="AE101" s="250"/>
    </row>
    <row r="102" spans="1:31">
      <c r="A102" s="1716"/>
      <c r="B102" s="1355"/>
      <c r="C102" s="1346"/>
      <c r="D102" s="1811"/>
      <c r="E102" s="1811"/>
      <c r="F102" s="1985"/>
      <c r="G102" s="1986"/>
      <c r="H102" s="197"/>
      <c r="I102" s="195"/>
      <c r="J102" s="389"/>
      <c r="K102" s="388"/>
      <c r="L102" s="195"/>
      <c r="M102" s="387"/>
      <c r="N102" s="1987"/>
      <c r="O102" s="1988"/>
      <c r="AD102" s="250"/>
      <c r="AE102" s="250"/>
    </row>
    <row r="103" spans="1:31">
      <c r="A103" s="1716"/>
      <c r="B103" s="1355"/>
      <c r="C103" s="1346"/>
      <c r="D103" s="1811"/>
      <c r="E103" s="1811"/>
      <c r="F103" s="1985"/>
      <c r="G103" s="1986"/>
      <c r="H103" s="197"/>
      <c r="I103" s="195"/>
      <c r="J103" s="389"/>
      <c r="K103" s="388"/>
      <c r="L103" s="195"/>
      <c r="M103" s="387"/>
      <c r="N103" s="1987"/>
      <c r="O103" s="1988"/>
      <c r="AD103" s="250"/>
      <c r="AE103" s="250"/>
    </row>
    <row r="104" spans="1:31">
      <c r="A104" s="1716"/>
      <c r="B104" s="1355"/>
      <c r="C104" s="1346"/>
      <c r="D104" s="1811"/>
      <c r="E104" s="1811"/>
      <c r="F104" s="1985"/>
      <c r="G104" s="1986"/>
      <c r="H104" s="197"/>
      <c r="I104" s="195"/>
      <c r="J104" s="389"/>
      <c r="K104" s="388"/>
      <c r="L104" s="195"/>
      <c r="M104" s="387"/>
      <c r="N104" s="1987"/>
      <c r="O104" s="1988"/>
      <c r="Y104" s="250"/>
      <c r="Z104" s="250"/>
      <c r="AA104" s="250"/>
      <c r="AB104" s="250"/>
      <c r="AC104" s="250"/>
      <c r="AD104" s="250"/>
      <c r="AE104" s="250"/>
    </row>
    <row r="105" spans="1:31">
      <c r="A105" s="1716"/>
      <c r="B105" s="1355"/>
      <c r="C105" s="1346"/>
      <c r="D105" s="1811"/>
      <c r="E105" s="1811"/>
      <c r="F105" s="1985"/>
      <c r="G105" s="1986"/>
      <c r="H105" s="197"/>
      <c r="I105" s="195"/>
      <c r="J105" s="389"/>
      <c r="K105" s="388"/>
      <c r="L105" s="195"/>
      <c r="M105" s="387"/>
      <c r="N105" s="1987"/>
      <c r="O105" s="1988"/>
      <c r="AD105" s="250"/>
      <c r="AE105" s="250"/>
    </row>
    <row r="106" spans="1:31">
      <c r="A106" s="1716"/>
      <c r="B106" s="1355"/>
      <c r="C106" s="1346"/>
      <c r="D106" s="1811"/>
      <c r="E106" s="1811"/>
      <c r="F106" s="1985"/>
      <c r="G106" s="1986"/>
      <c r="H106" s="197"/>
      <c r="I106" s="195"/>
      <c r="J106" s="389"/>
      <c r="K106" s="388"/>
      <c r="L106" s="195"/>
      <c r="M106" s="387"/>
      <c r="N106" s="1987"/>
      <c r="O106" s="1988"/>
      <c r="AD106" s="250"/>
      <c r="AE106" s="250"/>
    </row>
    <row r="107" spans="1:31">
      <c r="A107" s="1716"/>
      <c r="B107" s="1355"/>
      <c r="C107" s="1346"/>
      <c r="D107" s="1811"/>
      <c r="E107" s="1811"/>
      <c r="F107" s="1985"/>
      <c r="G107" s="1986"/>
      <c r="H107" s="197"/>
      <c r="I107" s="195"/>
      <c r="J107" s="389"/>
      <c r="K107" s="388"/>
      <c r="L107" s="195"/>
      <c r="M107" s="387"/>
      <c r="N107" s="1987"/>
      <c r="O107" s="1988"/>
      <c r="AD107" s="250"/>
      <c r="AE107" s="250"/>
    </row>
    <row r="108" spans="1:31">
      <c r="A108" s="1716"/>
      <c r="B108" s="1355"/>
      <c r="C108" s="1346"/>
      <c r="D108" s="1811"/>
      <c r="E108" s="1811"/>
      <c r="F108" s="1985"/>
      <c r="G108" s="1986"/>
      <c r="H108" s="197"/>
      <c r="I108" s="195"/>
      <c r="J108" s="389"/>
      <c r="K108" s="388"/>
      <c r="L108" s="195"/>
      <c r="M108" s="387"/>
      <c r="N108" s="1987"/>
      <c r="O108" s="1988"/>
      <c r="AD108" s="250"/>
      <c r="AE108" s="250"/>
    </row>
    <row r="109" spans="1:31">
      <c r="A109" s="1716"/>
      <c r="B109" s="1355"/>
      <c r="C109" s="1346"/>
      <c r="D109" s="1811"/>
      <c r="E109" s="1811"/>
      <c r="F109" s="1985"/>
      <c r="G109" s="1986"/>
      <c r="H109" s="197"/>
      <c r="I109" s="195"/>
      <c r="J109" s="389"/>
      <c r="K109" s="388"/>
      <c r="L109" s="195"/>
      <c r="M109" s="387"/>
      <c r="N109" s="1987"/>
      <c r="O109" s="1988"/>
      <c r="AD109" s="250"/>
      <c r="AE109" s="250"/>
    </row>
    <row r="110" spans="1:31">
      <c r="A110" s="1716"/>
      <c r="B110" s="1355"/>
      <c r="C110" s="1346"/>
      <c r="D110" s="1811"/>
      <c r="E110" s="1811"/>
      <c r="F110" s="1985"/>
      <c r="G110" s="1986"/>
      <c r="H110" s="197"/>
      <c r="I110" s="195"/>
      <c r="J110" s="389"/>
      <c r="K110" s="388"/>
      <c r="L110" s="195"/>
      <c r="M110" s="387"/>
      <c r="N110" s="1987"/>
      <c r="O110" s="1988"/>
      <c r="AD110" s="250"/>
      <c r="AE110" s="250"/>
    </row>
    <row r="111" spans="1:31">
      <c r="A111" s="1716"/>
      <c r="B111" s="1355"/>
      <c r="C111" s="1346"/>
      <c r="D111" s="1811"/>
      <c r="E111" s="1811"/>
      <c r="F111" s="1985"/>
      <c r="G111" s="1986"/>
      <c r="H111" s="197"/>
      <c r="I111" s="195"/>
      <c r="J111" s="389"/>
      <c r="K111" s="388"/>
      <c r="L111" s="195"/>
      <c r="M111" s="387"/>
      <c r="N111" s="1987"/>
      <c r="O111" s="1988"/>
      <c r="AD111" s="250"/>
      <c r="AE111" s="250"/>
    </row>
    <row r="112" spans="1:31">
      <c r="A112" s="1716"/>
      <c r="B112" s="1355"/>
      <c r="C112" s="1346"/>
      <c r="D112" s="1811"/>
      <c r="E112" s="1811"/>
      <c r="F112" s="1985"/>
      <c r="G112" s="1986"/>
      <c r="H112" s="197"/>
      <c r="I112" s="195"/>
      <c r="J112" s="389"/>
      <c r="K112" s="388"/>
      <c r="L112" s="195"/>
      <c r="M112" s="387"/>
      <c r="N112" s="1987"/>
      <c r="O112" s="1988"/>
      <c r="AD112" s="250"/>
      <c r="AE112" s="250"/>
    </row>
    <row r="113" spans="1:31">
      <c r="A113" s="1716"/>
      <c r="B113" s="1355"/>
      <c r="C113" s="1346"/>
      <c r="D113" s="1811"/>
      <c r="E113" s="1811"/>
      <c r="F113" s="1985"/>
      <c r="G113" s="1986"/>
      <c r="H113" s="197"/>
      <c r="I113" s="195"/>
      <c r="J113" s="389"/>
      <c r="K113" s="388"/>
      <c r="L113" s="195"/>
      <c r="M113" s="387"/>
      <c r="N113" s="1987"/>
      <c r="O113" s="1988"/>
      <c r="AD113" s="250"/>
      <c r="AE113" s="250"/>
    </row>
    <row r="114" spans="1:31">
      <c r="A114" s="1716"/>
      <c r="B114" s="1355"/>
      <c r="C114" s="1346"/>
      <c r="D114" s="1811"/>
      <c r="E114" s="1811"/>
      <c r="F114" s="1985"/>
      <c r="G114" s="1986"/>
      <c r="H114" s="197"/>
      <c r="I114" s="195"/>
      <c r="J114" s="389"/>
      <c r="K114" s="388"/>
      <c r="L114" s="195"/>
      <c r="M114" s="387"/>
      <c r="N114" s="1987"/>
      <c r="O114" s="1988"/>
      <c r="AD114" s="250"/>
      <c r="AE114" s="250"/>
    </row>
    <row r="115" spans="1:31">
      <c r="A115" s="1716"/>
      <c r="B115" s="1355"/>
      <c r="C115" s="1346"/>
      <c r="D115" s="1811"/>
      <c r="E115" s="1811"/>
      <c r="F115" s="1985"/>
      <c r="G115" s="1986"/>
      <c r="H115" s="197"/>
      <c r="I115" s="195"/>
      <c r="J115" s="389"/>
      <c r="K115" s="388"/>
      <c r="L115" s="195"/>
      <c r="M115" s="387"/>
      <c r="N115" s="1987"/>
      <c r="O115" s="1988"/>
      <c r="AD115" s="250"/>
      <c r="AE115" s="250"/>
    </row>
    <row r="116" spans="1:31">
      <c r="A116" s="1716"/>
      <c r="B116" s="1355"/>
      <c r="C116" s="1346"/>
      <c r="D116" s="1811"/>
      <c r="E116" s="1811"/>
      <c r="F116" s="1985"/>
      <c r="G116" s="1986"/>
      <c r="H116" s="197"/>
      <c r="I116" s="195"/>
      <c r="J116" s="389"/>
      <c r="K116" s="388"/>
      <c r="L116" s="195"/>
      <c r="M116" s="387"/>
      <c r="N116" s="1987"/>
      <c r="O116" s="1988"/>
      <c r="AD116" s="250"/>
      <c r="AE116" s="250"/>
    </row>
    <row r="117" spans="1:31">
      <c r="A117" s="1716"/>
      <c r="B117" s="1355"/>
      <c r="C117" s="1346"/>
      <c r="D117" s="1811"/>
      <c r="E117" s="1811"/>
      <c r="F117" s="1985"/>
      <c r="G117" s="1986"/>
      <c r="H117" s="197"/>
      <c r="I117" s="195"/>
      <c r="J117" s="389"/>
      <c r="K117" s="388"/>
      <c r="L117" s="195"/>
      <c r="M117" s="387"/>
      <c r="N117" s="1987"/>
      <c r="O117" s="1988"/>
      <c r="AD117" s="250"/>
      <c r="AE117" s="250"/>
    </row>
    <row r="118" spans="1:31">
      <c r="A118" s="1716"/>
      <c r="B118" s="1355"/>
      <c r="C118" s="1346"/>
      <c r="D118" s="1811"/>
      <c r="E118" s="1811"/>
      <c r="F118" s="1985"/>
      <c r="G118" s="1986"/>
      <c r="H118" s="197"/>
      <c r="I118" s="195"/>
      <c r="J118" s="389"/>
      <c r="K118" s="388"/>
      <c r="L118" s="195"/>
      <c r="M118" s="387"/>
      <c r="N118" s="1987"/>
      <c r="O118" s="1988"/>
      <c r="Y118" s="250"/>
      <c r="Z118" s="250"/>
      <c r="AA118" s="250"/>
      <c r="AB118" s="250"/>
      <c r="AC118" s="250"/>
      <c r="AD118" s="250"/>
      <c r="AE118" s="250"/>
    </row>
    <row r="119" spans="1:31">
      <c r="A119" s="1716"/>
      <c r="B119" s="1355"/>
      <c r="C119" s="1346"/>
      <c r="D119" s="1811"/>
      <c r="E119" s="1811"/>
      <c r="F119" s="1985"/>
      <c r="G119" s="1986"/>
      <c r="H119" s="197"/>
      <c r="I119" s="195"/>
      <c r="J119" s="389"/>
      <c r="K119" s="388"/>
      <c r="L119" s="195"/>
      <c r="M119" s="387"/>
      <c r="N119" s="1987"/>
      <c r="O119" s="1988"/>
      <c r="Y119" s="250"/>
      <c r="Z119" s="250"/>
      <c r="AD119" s="250"/>
      <c r="AE119" s="250"/>
    </row>
    <row r="120" spans="1:31">
      <c r="A120" s="1716"/>
      <c r="B120" s="1355"/>
      <c r="C120" s="1346"/>
      <c r="D120" s="1811"/>
      <c r="E120" s="1811"/>
      <c r="F120" s="1985"/>
      <c r="G120" s="1986"/>
      <c r="H120" s="197"/>
      <c r="I120" s="195"/>
      <c r="J120" s="389"/>
      <c r="K120" s="388"/>
      <c r="L120" s="195"/>
      <c r="M120" s="387"/>
      <c r="N120" s="1987"/>
      <c r="O120" s="1988"/>
      <c r="AA120" s="250"/>
      <c r="AB120" s="250"/>
      <c r="AD120" s="250"/>
      <c r="AE120" s="250"/>
    </row>
    <row r="121" spans="1:31">
      <c r="A121" s="1716"/>
      <c r="B121" s="1355"/>
      <c r="C121" s="1346"/>
      <c r="D121" s="1811"/>
      <c r="E121" s="1811"/>
      <c r="F121" s="1985"/>
      <c r="G121" s="1986"/>
      <c r="H121" s="197"/>
      <c r="I121" s="195"/>
      <c r="J121" s="389"/>
      <c r="K121" s="388"/>
      <c r="L121" s="195"/>
      <c r="M121" s="387"/>
      <c r="N121" s="1987"/>
      <c r="O121" s="1988"/>
      <c r="T121" s="250"/>
      <c r="AD121" s="250"/>
      <c r="AE121" s="250"/>
    </row>
    <row r="122" spans="1:31">
      <c r="A122" s="1716"/>
      <c r="B122" s="1355"/>
      <c r="C122" s="1346"/>
      <c r="D122" s="1811"/>
      <c r="E122" s="1811"/>
      <c r="F122" s="1985"/>
      <c r="G122" s="1986"/>
      <c r="H122" s="197"/>
      <c r="I122" s="195"/>
      <c r="J122" s="389"/>
      <c r="K122" s="388"/>
      <c r="L122" s="195"/>
      <c r="M122" s="387"/>
      <c r="N122" s="1987"/>
      <c r="O122" s="1988"/>
      <c r="T122" s="250"/>
      <c r="AD122" s="250"/>
      <c r="AE122" s="250"/>
    </row>
    <row r="123" spans="1:31">
      <c r="A123" s="1716"/>
      <c r="B123" s="1355"/>
      <c r="C123" s="1346"/>
      <c r="D123" s="1811"/>
      <c r="E123" s="1811"/>
      <c r="F123" s="1985"/>
      <c r="G123" s="1986"/>
      <c r="H123" s="197"/>
      <c r="I123" s="195"/>
      <c r="J123" s="389"/>
      <c r="K123" s="388"/>
      <c r="L123" s="195"/>
      <c r="M123" s="387"/>
      <c r="N123" s="1987"/>
      <c r="O123" s="1988"/>
      <c r="T123" s="250"/>
      <c r="AA123" s="250"/>
      <c r="AB123" s="250"/>
      <c r="AD123" s="250"/>
      <c r="AE123" s="250"/>
    </row>
    <row r="124" spans="1:31">
      <c r="A124" s="1716"/>
      <c r="B124" s="1355"/>
      <c r="C124" s="1346"/>
      <c r="D124" s="1811"/>
      <c r="E124" s="1811"/>
      <c r="F124" s="1985"/>
      <c r="G124" s="1986"/>
      <c r="H124" s="197"/>
      <c r="I124" s="195"/>
      <c r="J124" s="389"/>
      <c r="K124" s="388"/>
      <c r="L124" s="195"/>
      <c r="M124" s="387"/>
      <c r="N124" s="1987"/>
      <c r="O124" s="1988"/>
      <c r="S124" s="1989"/>
      <c r="T124" s="1989"/>
      <c r="U124" s="1989"/>
      <c r="V124" s="1989"/>
      <c r="W124" s="1989"/>
      <c r="X124" s="1989"/>
      <c r="Y124" s="1989"/>
      <c r="Z124" s="1989"/>
      <c r="AA124" s="1989"/>
      <c r="AB124" s="1989"/>
      <c r="AC124" s="1989"/>
      <c r="AD124" s="250"/>
      <c r="AE124" s="250"/>
    </row>
    <row r="125" spans="1:31">
      <c r="A125" s="1716"/>
      <c r="B125" s="1355"/>
      <c r="C125" s="1346"/>
      <c r="D125" s="1811"/>
      <c r="E125" s="1811"/>
      <c r="F125" s="1985"/>
      <c r="G125" s="1986"/>
      <c r="H125" s="197"/>
      <c r="I125" s="195"/>
      <c r="J125" s="389"/>
      <c r="K125" s="388"/>
      <c r="L125" s="195"/>
      <c r="M125" s="387"/>
      <c r="N125" s="1987"/>
      <c r="O125" s="1988"/>
      <c r="AD125" s="250"/>
      <c r="AE125" s="250"/>
    </row>
    <row r="126" spans="1:31">
      <c r="A126" s="1716"/>
      <c r="B126" s="1355"/>
      <c r="C126" s="1346"/>
      <c r="D126" s="1811"/>
      <c r="E126" s="1811"/>
      <c r="F126" s="1985"/>
      <c r="G126" s="1986"/>
      <c r="H126" s="197"/>
      <c r="I126" s="195"/>
      <c r="J126" s="389"/>
      <c r="K126" s="388"/>
      <c r="L126" s="195"/>
      <c r="M126" s="387"/>
      <c r="N126" s="1987"/>
      <c r="O126" s="1988"/>
      <c r="AD126" s="250"/>
      <c r="AE126" s="250"/>
    </row>
    <row r="127" spans="1:31">
      <c r="A127" s="1716"/>
      <c r="B127" s="1355"/>
      <c r="C127" s="1346"/>
      <c r="D127" s="1811"/>
      <c r="E127" s="1811"/>
      <c r="F127" s="1985"/>
      <c r="G127" s="1986"/>
      <c r="H127" s="197"/>
      <c r="I127" s="195"/>
      <c r="J127" s="389"/>
      <c r="K127" s="388"/>
      <c r="L127" s="195"/>
      <c r="M127" s="387"/>
      <c r="N127" s="1987"/>
      <c r="O127" s="1988"/>
      <c r="AD127" s="250"/>
      <c r="AE127" s="250"/>
    </row>
    <row r="128" spans="1:31">
      <c r="A128" s="1716"/>
      <c r="B128" s="1355"/>
      <c r="C128" s="1346"/>
      <c r="D128" s="1811"/>
      <c r="E128" s="1811"/>
      <c r="F128" s="1985"/>
      <c r="G128" s="1986"/>
      <c r="H128" s="197"/>
      <c r="I128" s="195"/>
      <c r="J128" s="389"/>
      <c r="K128" s="388"/>
      <c r="L128" s="195"/>
      <c r="M128" s="387"/>
      <c r="N128" s="1987"/>
      <c r="O128" s="1988"/>
      <c r="AA128" s="250"/>
      <c r="AB128" s="250"/>
      <c r="AD128" s="250"/>
      <c r="AE128" s="250"/>
    </row>
    <row r="129" spans="1:31">
      <c r="A129" s="1716"/>
      <c r="B129" s="1355"/>
      <c r="C129" s="1346"/>
      <c r="D129" s="1811"/>
      <c r="E129" s="1811"/>
      <c r="F129" s="1985"/>
      <c r="G129" s="1986"/>
      <c r="H129" s="197"/>
      <c r="I129" s="195"/>
      <c r="J129" s="389"/>
      <c r="K129" s="388"/>
      <c r="L129" s="195"/>
      <c r="M129" s="387"/>
      <c r="N129" s="1987"/>
      <c r="O129" s="1988"/>
      <c r="AD129" s="250"/>
      <c r="AE129" s="250"/>
    </row>
    <row r="130" spans="1:31">
      <c r="A130" s="1716"/>
      <c r="B130" s="1355"/>
      <c r="C130" s="1346"/>
      <c r="D130" s="1811"/>
      <c r="E130" s="1811"/>
      <c r="F130" s="1985"/>
      <c r="G130" s="1986"/>
      <c r="H130" s="197"/>
      <c r="I130" s="195"/>
      <c r="J130" s="389"/>
      <c r="K130" s="388"/>
      <c r="L130" s="195"/>
      <c r="M130" s="387"/>
      <c r="N130" s="1987"/>
      <c r="O130" s="1988"/>
      <c r="AD130" s="250"/>
      <c r="AE130" s="250"/>
    </row>
    <row r="131" spans="1:31">
      <c r="A131" s="1716"/>
      <c r="B131" s="1355"/>
      <c r="C131" s="1346"/>
      <c r="D131" s="1811"/>
      <c r="E131" s="1811"/>
      <c r="F131" s="1985"/>
      <c r="G131" s="1986"/>
      <c r="H131" s="197"/>
      <c r="I131" s="195"/>
      <c r="J131" s="389"/>
      <c r="K131" s="388"/>
      <c r="L131" s="195"/>
      <c r="M131" s="387"/>
      <c r="N131" s="1987"/>
      <c r="O131" s="1988"/>
      <c r="AA131" s="250"/>
      <c r="AB131" s="250"/>
      <c r="AC131" s="250"/>
      <c r="AD131" s="250"/>
      <c r="AE131" s="250"/>
    </row>
    <row r="132" spans="1:31">
      <c r="A132" s="1716"/>
      <c r="B132" s="1355"/>
      <c r="C132" s="1346"/>
      <c r="D132" s="1811"/>
      <c r="E132" s="1811"/>
      <c r="F132" s="1985"/>
      <c r="G132" s="1986"/>
      <c r="H132" s="197"/>
      <c r="I132" s="195"/>
      <c r="J132" s="389"/>
      <c r="K132" s="388"/>
      <c r="L132" s="195"/>
      <c r="M132" s="387"/>
      <c r="N132" s="1987"/>
      <c r="O132" s="1988"/>
      <c r="AD132" s="250"/>
      <c r="AE132" s="250"/>
    </row>
    <row r="133" spans="1:31">
      <c r="A133" s="1716"/>
      <c r="B133" s="1355"/>
      <c r="C133" s="1346"/>
      <c r="D133" s="1811"/>
      <c r="E133" s="1811"/>
      <c r="F133" s="1985"/>
      <c r="G133" s="1986"/>
      <c r="H133" s="197"/>
      <c r="I133" s="195"/>
      <c r="J133" s="389"/>
      <c r="K133" s="388"/>
      <c r="L133" s="195"/>
      <c r="M133" s="387"/>
      <c r="N133" s="1987"/>
      <c r="O133" s="1988"/>
      <c r="AD133" s="250"/>
      <c r="AE133" s="250"/>
    </row>
    <row r="134" spans="1:31">
      <c r="A134" s="1716"/>
      <c r="B134" s="1355"/>
      <c r="C134" s="1346"/>
      <c r="D134" s="1811"/>
      <c r="E134" s="1811"/>
      <c r="F134" s="1985"/>
      <c r="G134" s="1986"/>
      <c r="H134" s="197"/>
      <c r="I134" s="195"/>
      <c r="J134" s="389"/>
      <c r="K134" s="388"/>
      <c r="L134" s="195"/>
      <c r="M134" s="387"/>
      <c r="N134" s="1987"/>
      <c r="O134" s="1988"/>
      <c r="AA134" s="250"/>
      <c r="AB134" s="250"/>
      <c r="AC134" s="250"/>
      <c r="AD134" s="250"/>
      <c r="AE134" s="250"/>
    </row>
    <row r="135" spans="1:31">
      <c r="A135" s="1716"/>
      <c r="B135" s="1355"/>
      <c r="C135" s="1346"/>
      <c r="D135" s="1811"/>
      <c r="E135" s="1811"/>
      <c r="F135" s="1985"/>
      <c r="G135" s="1986"/>
      <c r="H135" s="197"/>
      <c r="I135" s="195"/>
      <c r="J135" s="389"/>
      <c r="K135" s="388"/>
      <c r="L135" s="195"/>
      <c r="M135" s="387"/>
      <c r="N135" s="1987"/>
      <c r="O135" s="1988"/>
      <c r="AA135" s="250"/>
      <c r="AB135" s="250"/>
      <c r="AC135" s="250"/>
      <c r="AD135" s="250"/>
      <c r="AE135" s="250"/>
    </row>
    <row r="136" spans="1:31">
      <c r="A136" s="1716"/>
      <c r="B136" s="1355"/>
      <c r="C136" s="1346"/>
      <c r="D136" s="1811"/>
      <c r="E136" s="1811"/>
      <c r="F136" s="1985"/>
      <c r="G136" s="1986"/>
      <c r="H136" s="197"/>
      <c r="I136" s="195"/>
      <c r="J136" s="389"/>
      <c r="K136" s="388"/>
      <c r="L136" s="195"/>
      <c r="M136" s="387"/>
      <c r="N136" s="1987"/>
      <c r="O136" s="1988"/>
      <c r="AA136" s="250"/>
      <c r="AB136" s="250"/>
      <c r="AC136" s="250"/>
      <c r="AD136" s="250"/>
      <c r="AE136" s="250"/>
    </row>
    <row r="137" spans="1:31">
      <c r="A137" s="1716"/>
      <c r="B137" s="1355"/>
      <c r="C137" s="1346"/>
      <c r="D137" s="1811"/>
      <c r="E137" s="1811"/>
      <c r="F137" s="1985"/>
      <c r="G137" s="1986"/>
      <c r="H137" s="197"/>
      <c r="I137" s="195"/>
      <c r="J137" s="389"/>
      <c r="K137" s="388"/>
      <c r="L137" s="195"/>
      <c r="M137" s="387"/>
      <c r="N137" s="1987"/>
      <c r="O137" s="1988"/>
      <c r="AD137" s="250"/>
      <c r="AE137" s="250"/>
    </row>
    <row r="138" spans="1:31">
      <c r="A138" s="1716"/>
      <c r="B138" s="1355"/>
      <c r="C138" s="1346"/>
      <c r="D138" s="1811"/>
      <c r="E138" s="1811"/>
      <c r="F138" s="1985"/>
      <c r="G138" s="1986"/>
      <c r="H138" s="197"/>
      <c r="I138" s="195"/>
      <c r="J138" s="389"/>
      <c r="K138" s="388"/>
      <c r="L138" s="195"/>
      <c r="M138" s="387"/>
      <c r="N138" s="1987"/>
      <c r="O138" s="1988"/>
      <c r="AC138" s="250"/>
      <c r="AD138" s="250"/>
      <c r="AE138" s="250"/>
    </row>
    <row r="139" spans="1:31">
      <c r="A139" s="1716"/>
      <c r="B139" s="1355"/>
      <c r="C139" s="1346"/>
      <c r="D139" s="1811"/>
      <c r="E139" s="1811"/>
      <c r="F139" s="1985"/>
      <c r="G139" s="1986"/>
      <c r="H139" s="197"/>
      <c r="I139" s="195"/>
      <c r="J139" s="389"/>
      <c r="K139" s="388"/>
      <c r="L139" s="195"/>
      <c r="M139" s="387"/>
      <c r="N139" s="1987"/>
      <c r="O139" s="1988"/>
      <c r="AA139" s="250"/>
      <c r="AB139" s="250"/>
      <c r="AC139" s="250"/>
      <c r="AD139" s="250"/>
      <c r="AE139" s="250"/>
    </row>
    <row r="140" spans="1:31">
      <c r="A140" s="1716"/>
      <c r="B140" s="1355"/>
      <c r="C140" s="1346"/>
      <c r="D140" s="1811"/>
      <c r="E140" s="1811"/>
      <c r="F140" s="1985"/>
      <c r="G140" s="1986"/>
      <c r="H140" s="197"/>
      <c r="I140" s="195"/>
      <c r="J140" s="389"/>
      <c r="K140" s="388"/>
      <c r="L140" s="195"/>
      <c r="M140" s="387"/>
      <c r="N140" s="1987"/>
      <c r="O140" s="1988"/>
      <c r="AA140" s="250"/>
      <c r="AB140" s="250"/>
      <c r="AC140" s="250"/>
      <c r="AD140" s="250"/>
      <c r="AE140" s="250"/>
    </row>
    <row r="141" spans="1:31">
      <c r="A141" s="1716"/>
      <c r="B141" s="1355"/>
      <c r="C141" s="1346"/>
      <c r="D141" s="1811"/>
      <c r="E141" s="1811"/>
      <c r="F141" s="1985"/>
      <c r="G141" s="1986"/>
      <c r="H141" s="197"/>
      <c r="I141" s="195"/>
      <c r="J141" s="389"/>
      <c r="K141" s="388"/>
      <c r="L141" s="195"/>
      <c r="M141" s="387"/>
      <c r="N141" s="1987"/>
      <c r="O141" s="1988"/>
      <c r="AA141" s="250"/>
      <c r="AB141" s="250"/>
      <c r="AC141" s="250"/>
      <c r="AD141" s="250"/>
      <c r="AE141" s="250"/>
    </row>
    <row r="142" spans="1:31">
      <c r="A142" s="1716"/>
      <c r="B142" s="1355"/>
      <c r="C142" s="1346"/>
      <c r="D142" s="1811"/>
      <c r="E142" s="1811"/>
      <c r="F142" s="1985"/>
      <c r="G142" s="1986"/>
      <c r="H142" s="197"/>
      <c r="I142" s="195"/>
      <c r="J142" s="389"/>
      <c r="K142" s="388"/>
      <c r="L142" s="195"/>
      <c r="M142" s="387"/>
      <c r="N142" s="1987"/>
      <c r="O142" s="1988"/>
      <c r="AD142" s="250"/>
      <c r="AE142" s="250"/>
    </row>
    <row r="143" spans="1:31">
      <c r="A143" s="1716"/>
      <c r="B143" s="1355"/>
      <c r="C143" s="1346"/>
      <c r="D143" s="1811"/>
      <c r="E143" s="1811"/>
      <c r="F143" s="1985"/>
      <c r="G143" s="1986"/>
      <c r="H143" s="197"/>
      <c r="I143" s="195"/>
      <c r="J143" s="389"/>
      <c r="K143" s="388"/>
      <c r="L143" s="195"/>
      <c r="M143" s="387"/>
      <c r="N143" s="1987"/>
      <c r="O143" s="1988"/>
      <c r="AD143" s="250"/>
      <c r="AE143" s="250"/>
    </row>
    <row r="144" spans="1:31">
      <c r="A144" s="1716"/>
      <c r="B144" s="1355"/>
      <c r="C144" s="1346"/>
      <c r="D144" s="1811"/>
      <c r="E144" s="1811"/>
      <c r="F144" s="1985"/>
      <c r="G144" s="1986"/>
      <c r="H144" s="197"/>
      <c r="I144" s="195"/>
      <c r="J144" s="389"/>
      <c r="K144" s="388"/>
      <c r="L144" s="195"/>
      <c r="M144" s="387"/>
      <c r="N144" s="1987"/>
      <c r="O144" s="1988"/>
      <c r="AD144" s="250"/>
      <c r="AE144" s="250"/>
    </row>
    <row r="145" spans="1:31">
      <c r="A145" s="1716"/>
      <c r="B145" s="1355"/>
      <c r="C145" s="1346"/>
      <c r="D145" s="1811"/>
      <c r="E145" s="1811"/>
      <c r="F145" s="1985"/>
      <c r="G145" s="1986"/>
      <c r="H145" s="197"/>
      <c r="I145" s="195"/>
      <c r="J145" s="389"/>
      <c r="K145" s="388"/>
      <c r="L145" s="195"/>
      <c r="M145" s="387"/>
      <c r="N145" s="1987"/>
      <c r="O145" s="1988"/>
      <c r="AD145" s="250"/>
      <c r="AE145" s="250"/>
    </row>
    <row r="146" spans="1:31">
      <c r="A146" s="1716"/>
      <c r="B146" s="1355"/>
      <c r="C146" s="1346"/>
      <c r="D146" s="1811"/>
      <c r="E146" s="1811"/>
      <c r="F146" s="1985"/>
      <c r="G146" s="1986"/>
      <c r="H146" s="197"/>
      <c r="I146" s="195"/>
      <c r="J146" s="389"/>
      <c r="K146" s="388"/>
      <c r="L146" s="195"/>
      <c r="M146" s="387"/>
      <c r="N146" s="1987"/>
      <c r="O146" s="1988"/>
      <c r="AD146" s="250"/>
      <c r="AE146" s="250"/>
    </row>
    <row r="147" spans="1:31">
      <c r="A147" s="1716"/>
      <c r="B147" s="1355"/>
      <c r="C147" s="1346"/>
      <c r="D147" s="1811"/>
      <c r="E147" s="1811"/>
      <c r="F147" s="1985"/>
      <c r="G147" s="1986"/>
      <c r="H147" s="197"/>
      <c r="I147" s="195"/>
      <c r="J147" s="389"/>
      <c r="K147" s="388"/>
      <c r="L147" s="195"/>
      <c r="M147" s="387"/>
      <c r="N147" s="1987"/>
      <c r="O147" s="1988"/>
      <c r="AD147" s="250"/>
      <c r="AE147" s="250"/>
    </row>
    <row r="148" spans="1:31">
      <c r="A148" s="1716"/>
      <c r="B148" s="1355"/>
      <c r="C148" s="1346"/>
      <c r="D148" s="1811"/>
      <c r="E148" s="1811"/>
      <c r="F148" s="1985"/>
      <c r="G148" s="1986"/>
      <c r="H148" s="197"/>
      <c r="I148" s="195"/>
      <c r="J148" s="389"/>
      <c r="K148" s="388"/>
      <c r="L148" s="195"/>
      <c r="M148" s="387"/>
      <c r="N148" s="1987"/>
      <c r="O148" s="1988"/>
      <c r="AD148" s="250"/>
      <c r="AE148" s="250"/>
    </row>
    <row r="149" spans="1:31">
      <c r="A149" s="1716"/>
      <c r="B149" s="1355"/>
      <c r="C149" s="1346"/>
      <c r="D149" s="1811"/>
      <c r="E149" s="1811"/>
      <c r="F149" s="1985"/>
      <c r="G149" s="1986"/>
      <c r="H149" s="197"/>
      <c r="I149" s="195"/>
      <c r="J149" s="389"/>
      <c r="K149" s="388"/>
      <c r="L149" s="195"/>
      <c r="M149" s="387"/>
      <c r="N149" s="1987"/>
      <c r="O149" s="1988"/>
      <c r="AD149" s="250"/>
      <c r="AE149" s="250"/>
    </row>
    <row r="150" spans="1:31">
      <c r="A150" s="1716"/>
      <c r="B150" s="1355"/>
      <c r="C150" s="1346"/>
      <c r="D150" s="1811"/>
      <c r="E150" s="1811"/>
      <c r="F150" s="1985"/>
      <c r="G150" s="1986"/>
      <c r="H150" s="197"/>
      <c r="I150" s="195"/>
      <c r="J150" s="389"/>
      <c r="K150" s="388"/>
      <c r="L150" s="195"/>
      <c r="M150" s="387"/>
      <c r="N150" s="1987"/>
      <c r="O150" s="1988"/>
      <c r="AA150" s="250"/>
      <c r="AB150" s="250"/>
      <c r="AC150" s="250"/>
      <c r="AD150" s="250"/>
      <c r="AE150" s="250"/>
    </row>
    <row r="151" spans="1:31">
      <c r="A151" s="1716"/>
      <c r="B151" s="1355"/>
      <c r="C151" s="1346"/>
      <c r="D151" s="1811"/>
      <c r="E151" s="1811"/>
      <c r="F151" s="1985"/>
      <c r="G151" s="1986"/>
      <c r="H151" s="197"/>
      <c r="I151" s="195"/>
      <c r="J151" s="389"/>
      <c r="K151" s="388"/>
      <c r="L151" s="195"/>
      <c r="M151" s="387"/>
      <c r="N151" s="1987"/>
      <c r="O151" s="1988"/>
      <c r="AA151" s="250"/>
      <c r="AB151" s="250"/>
      <c r="AC151" s="250"/>
      <c r="AD151" s="250"/>
      <c r="AE151" s="250"/>
    </row>
    <row r="152" spans="1:31">
      <c r="A152" s="1716"/>
      <c r="B152" s="1355"/>
      <c r="C152" s="1346"/>
      <c r="D152" s="1811"/>
      <c r="E152" s="1811"/>
      <c r="F152" s="1985"/>
      <c r="G152" s="1986"/>
      <c r="H152" s="197"/>
      <c r="I152" s="195"/>
      <c r="J152" s="389"/>
      <c r="K152" s="388"/>
      <c r="L152" s="195"/>
      <c r="M152" s="387"/>
      <c r="N152" s="1987"/>
      <c r="O152" s="1988"/>
      <c r="AD152" s="250"/>
      <c r="AE152" s="250"/>
    </row>
    <row r="153" spans="1:31">
      <c r="A153" s="1716"/>
      <c r="B153" s="1355"/>
      <c r="C153" s="1346"/>
      <c r="D153" s="1811"/>
      <c r="E153" s="1811"/>
      <c r="F153" s="1985"/>
      <c r="G153" s="1986"/>
      <c r="H153" s="197"/>
      <c r="I153" s="195"/>
      <c r="J153" s="389"/>
      <c r="K153" s="388"/>
      <c r="L153" s="195"/>
      <c r="M153" s="387"/>
      <c r="N153" s="1987"/>
      <c r="O153" s="1988"/>
      <c r="AD153" s="250"/>
      <c r="AE153" s="250"/>
    </row>
    <row r="154" spans="1:31">
      <c r="A154" s="1716"/>
      <c r="B154" s="1355"/>
      <c r="C154" s="1346"/>
      <c r="D154" s="1811"/>
      <c r="E154" s="1811"/>
      <c r="F154" s="1985"/>
      <c r="G154" s="1986"/>
      <c r="H154" s="197"/>
      <c r="I154" s="195"/>
      <c r="J154" s="389"/>
      <c r="K154" s="388"/>
      <c r="L154" s="195"/>
      <c r="M154" s="387"/>
      <c r="N154" s="1987"/>
      <c r="O154" s="1988"/>
      <c r="AD154" s="250"/>
      <c r="AE154" s="250"/>
    </row>
    <row r="155" spans="1:31">
      <c r="A155" s="1716"/>
      <c r="B155" s="1355"/>
      <c r="C155" s="1346"/>
      <c r="D155" s="1811"/>
      <c r="E155" s="1811"/>
      <c r="F155" s="1985"/>
      <c r="G155" s="1986"/>
      <c r="H155" s="197"/>
      <c r="I155" s="195"/>
      <c r="J155" s="389"/>
      <c r="K155" s="388"/>
      <c r="L155" s="195"/>
      <c r="M155" s="387"/>
      <c r="N155" s="1987"/>
      <c r="O155" s="1988"/>
      <c r="AD155" s="250"/>
      <c r="AE155" s="250"/>
    </row>
    <row r="156" spans="1:31">
      <c r="A156" s="1716"/>
      <c r="B156" s="1355"/>
      <c r="C156" s="1346"/>
      <c r="D156" s="1811"/>
      <c r="E156" s="1811"/>
      <c r="F156" s="1985"/>
      <c r="G156" s="1986"/>
      <c r="H156" s="197"/>
      <c r="I156" s="195"/>
      <c r="J156" s="389"/>
      <c r="K156" s="388"/>
      <c r="L156" s="195"/>
      <c r="M156" s="387"/>
      <c r="N156" s="1987"/>
      <c r="O156" s="1988"/>
      <c r="AD156" s="250"/>
      <c r="AE156" s="250"/>
    </row>
    <row r="157" spans="1:31">
      <c r="A157" s="1716"/>
      <c r="B157" s="1355"/>
      <c r="C157" s="1346"/>
      <c r="D157" s="1811"/>
      <c r="E157" s="1811"/>
      <c r="F157" s="1985"/>
      <c r="G157" s="1986"/>
      <c r="H157" s="197"/>
      <c r="I157" s="195"/>
      <c r="J157" s="389"/>
      <c r="K157" s="388"/>
      <c r="L157" s="195"/>
      <c r="M157" s="387"/>
      <c r="N157" s="1987"/>
      <c r="O157" s="1988"/>
      <c r="AD157" s="250"/>
      <c r="AE157" s="250"/>
    </row>
    <row r="158" spans="1:31">
      <c r="A158" s="1716"/>
      <c r="B158" s="1355"/>
      <c r="C158" s="1346"/>
      <c r="D158" s="1811"/>
      <c r="E158" s="1811"/>
      <c r="F158" s="1985"/>
      <c r="G158" s="1986"/>
      <c r="H158" s="197"/>
      <c r="I158" s="195"/>
      <c r="J158" s="389"/>
      <c r="K158" s="388"/>
      <c r="L158" s="195"/>
      <c r="M158" s="387"/>
      <c r="N158" s="1987"/>
      <c r="O158" s="1988"/>
      <c r="AD158" s="250"/>
      <c r="AE158" s="250"/>
    </row>
    <row r="159" spans="1:31">
      <c r="A159" s="1716"/>
      <c r="B159" s="1355"/>
      <c r="C159" s="1346"/>
      <c r="D159" s="1811"/>
      <c r="E159" s="1811"/>
      <c r="F159" s="1985"/>
      <c r="G159" s="1986"/>
      <c r="H159" s="197"/>
      <c r="I159" s="195"/>
      <c r="J159" s="389"/>
      <c r="K159" s="388"/>
      <c r="L159" s="195"/>
      <c r="M159" s="387"/>
      <c r="N159" s="1987"/>
      <c r="O159" s="1988"/>
      <c r="S159" s="1989"/>
      <c r="T159" s="1989"/>
      <c r="U159" s="1989"/>
      <c r="V159" s="1989"/>
      <c r="W159" s="1989"/>
      <c r="X159" s="1989"/>
      <c r="Y159" s="1989"/>
      <c r="Z159" s="1989"/>
      <c r="AA159" s="1989"/>
      <c r="AB159" s="1989"/>
      <c r="AC159" s="1989"/>
      <c r="AD159" s="250"/>
      <c r="AE159" s="250"/>
    </row>
    <row r="160" spans="1:31">
      <c r="A160" s="1716"/>
      <c r="B160" s="1355"/>
      <c r="C160" s="1346"/>
      <c r="D160" s="1811"/>
      <c r="E160" s="1811"/>
      <c r="F160" s="1985"/>
      <c r="G160" s="1986"/>
      <c r="H160" s="197"/>
      <c r="I160" s="195"/>
      <c r="J160" s="389"/>
      <c r="K160" s="388"/>
      <c r="L160" s="195"/>
      <c r="M160" s="387"/>
      <c r="N160" s="1987"/>
      <c r="O160" s="1988"/>
      <c r="AD160" s="250"/>
      <c r="AE160" s="250"/>
    </row>
    <row r="161" spans="1:31">
      <c r="A161" s="1716"/>
      <c r="B161" s="1355"/>
      <c r="C161" s="1346"/>
      <c r="D161" s="1811"/>
      <c r="E161" s="1811"/>
      <c r="F161" s="1985"/>
      <c r="G161" s="1986"/>
      <c r="H161" s="197"/>
      <c r="I161" s="195"/>
      <c r="J161" s="389"/>
      <c r="K161" s="388"/>
      <c r="L161" s="195"/>
      <c r="M161" s="387"/>
      <c r="N161" s="1987"/>
      <c r="O161" s="1988"/>
      <c r="AD161" s="250"/>
      <c r="AE161" s="250"/>
    </row>
    <row r="162" spans="1:31">
      <c r="A162" s="1716"/>
      <c r="B162" s="1355"/>
      <c r="C162" s="1346"/>
      <c r="D162" s="1811"/>
      <c r="E162" s="1811"/>
      <c r="F162" s="1985"/>
      <c r="G162" s="1986"/>
      <c r="H162" s="197"/>
      <c r="I162" s="195"/>
      <c r="J162" s="389"/>
      <c r="K162" s="388"/>
      <c r="L162" s="195"/>
      <c r="M162" s="387"/>
      <c r="N162" s="1987"/>
      <c r="O162" s="1988"/>
      <c r="AD162" s="250"/>
      <c r="AE162" s="250"/>
    </row>
    <row r="163" spans="1:31">
      <c r="A163" s="1716"/>
      <c r="B163" s="1355"/>
      <c r="C163" s="1346"/>
      <c r="D163" s="1811"/>
      <c r="E163" s="1811"/>
      <c r="F163" s="1985"/>
      <c r="G163" s="1986"/>
      <c r="H163" s="197"/>
      <c r="I163" s="195"/>
      <c r="J163" s="389"/>
      <c r="K163" s="388"/>
      <c r="L163" s="195"/>
      <c r="M163" s="387"/>
      <c r="N163" s="1987"/>
      <c r="O163" s="1988"/>
      <c r="AA163" s="250"/>
      <c r="AB163" s="250"/>
      <c r="AD163" s="250"/>
      <c r="AE163" s="250"/>
    </row>
    <row r="164" spans="1:31">
      <c r="A164" s="1716"/>
      <c r="B164" s="1355"/>
      <c r="C164" s="1346"/>
      <c r="D164" s="1811"/>
      <c r="E164" s="1811"/>
      <c r="F164" s="1985"/>
      <c r="G164" s="1986"/>
      <c r="H164" s="197"/>
      <c r="I164" s="195"/>
      <c r="J164" s="389"/>
      <c r="K164" s="388"/>
      <c r="L164" s="195"/>
      <c r="M164" s="387"/>
      <c r="N164" s="1987"/>
      <c r="O164" s="1988"/>
      <c r="AD164" s="250"/>
      <c r="AE164" s="250"/>
    </row>
    <row r="165" spans="1:31">
      <c r="A165" s="1716"/>
      <c r="B165" s="1355"/>
      <c r="C165" s="1346"/>
      <c r="D165" s="1811"/>
      <c r="E165" s="1811"/>
      <c r="F165" s="1985"/>
      <c r="G165" s="1986"/>
      <c r="H165" s="197"/>
      <c r="I165" s="195"/>
      <c r="J165" s="389"/>
      <c r="K165" s="388"/>
      <c r="L165" s="195"/>
      <c r="M165" s="387"/>
      <c r="N165" s="1987"/>
      <c r="O165" s="1988"/>
      <c r="AD165" s="250"/>
      <c r="AE165" s="250"/>
    </row>
    <row r="166" spans="1:31">
      <c r="A166" s="1716"/>
      <c r="B166" s="1355"/>
      <c r="C166" s="1346"/>
      <c r="D166" s="1811"/>
      <c r="E166" s="1811"/>
      <c r="F166" s="1985"/>
      <c r="G166" s="1986"/>
      <c r="H166" s="197"/>
      <c r="I166" s="195"/>
      <c r="J166" s="389"/>
      <c r="K166" s="388"/>
      <c r="L166" s="195"/>
      <c r="M166" s="387"/>
      <c r="N166" s="1987"/>
      <c r="O166" s="1988"/>
      <c r="AA166" s="250"/>
      <c r="AB166" s="250"/>
      <c r="AC166" s="250"/>
      <c r="AD166" s="250"/>
      <c r="AE166" s="250"/>
    </row>
    <row r="167" spans="1:31">
      <c r="A167" s="1716"/>
      <c r="B167" s="1355"/>
      <c r="C167" s="1346"/>
      <c r="D167" s="1811"/>
      <c r="E167" s="1811"/>
      <c r="F167" s="1985"/>
      <c r="G167" s="1986"/>
      <c r="H167" s="197"/>
      <c r="I167" s="195"/>
      <c r="J167" s="389"/>
      <c r="K167" s="388"/>
      <c r="L167" s="195"/>
      <c r="M167" s="387"/>
      <c r="N167" s="1987"/>
      <c r="O167" s="1988"/>
      <c r="S167" s="1989"/>
      <c r="T167" s="1989"/>
      <c r="U167" s="1989"/>
      <c r="V167" s="1989"/>
      <c r="W167" s="1989"/>
      <c r="X167" s="1989"/>
      <c r="Y167" s="1989"/>
      <c r="Z167" s="1989"/>
      <c r="AA167" s="1989"/>
      <c r="AB167" s="1989"/>
      <c r="AC167" s="1989"/>
      <c r="AD167" s="250"/>
      <c r="AE167" s="250"/>
    </row>
    <row r="168" spans="1:31">
      <c r="A168" s="1716"/>
      <c r="B168" s="1355"/>
      <c r="C168" s="1346"/>
      <c r="D168" s="1811"/>
      <c r="E168" s="1811"/>
      <c r="F168" s="1985"/>
      <c r="G168" s="1986"/>
      <c r="H168" s="197"/>
      <c r="I168" s="195"/>
      <c r="J168" s="389"/>
      <c r="K168" s="388"/>
      <c r="L168" s="195"/>
      <c r="M168" s="387"/>
      <c r="N168" s="1987"/>
      <c r="O168" s="1988"/>
      <c r="AD168" s="250"/>
      <c r="AE168" s="250"/>
    </row>
    <row r="169" spans="1:31">
      <c r="A169" s="1716"/>
      <c r="B169" s="1355"/>
      <c r="C169" s="1346"/>
      <c r="D169" s="1811"/>
      <c r="E169" s="1811"/>
      <c r="F169" s="1985"/>
      <c r="G169" s="1986"/>
      <c r="H169" s="197"/>
      <c r="I169" s="195"/>
      <c r="J169" s="389"/>
      <c r="K169" s="388"/>
      <c r="L169" s="195"/>
      <c r="M169" s="387"/>
      <c r="N169" s="1987"/>
      <c r="O169" s="1988"/>
      <c r="AD169" s="250"/>
      <c r="AE169" s="250"/>
    </row>
    <row r="170" spans="1:31">
      <c r="A170" s="1716"/>
      <c r="B170" s="1355"/>
      <c r="C170" s="1346"/>
      <c r="D170" s="1811"/>
      <c r="E170" s="1811"/>
      <c r="F170" s="1985"/>
      <c r="G170" s="1986"/>
      <c r="H170" s="197"/>
      <c r="I170" s="195"/>
      <c r="J170" s="389"/>
      <c r="K170" s="388"/>
      <c r="L170" s="195"/>
      <c r="M170" s="387"/>
      <c r="N170" s="1987"/>
      <c r="O170" s="1988"/>
      <c r="S170" s="1989"/>
      <c r="T170" s="1989"/>
      <c r="U170" s="1989"/>
      <c r="V170" s="1989"/>
      <c r="W170" s="1989"/>
      <c r="X170" s="1989"/>
      <c r="Y170" s="1989"/>
      <c r="Z170" s="1989"/>
      <c r="AA170" s="1989"/>
      <c r="AB170" s="1989"/>
      <c r="AC170" s="1989"/>
      <c r="AD170" s="250"/>
      <c r="AE170" s="250"/>
    </row>
    <row r="171" spans="1:31">
      <c r="A171" s="1716"/>
      <c r="B171" s="1355"/>
      <c r="C171" s="1346"/>
      <c r="D171" s="1811"/>
      <c r="E171" s="1811"/>
      <c r="F171" s="1985"/>
      <c r="G171" s="1986"/>
      <c r="H171" s="197"/>
      <c r="I171" s="195"/>
      <c r="J171" s="389"/>
      <c r="K171" s="388"/>
      <c r="L171" s="195"/>
      <c r="M171" s="387"/>
      <c r="N171" s="1987"/>
      <c r="O171" s="1988"/>
      <c r="AD171" s="250"/>
      <c r="AE171" s="250"/>
    </row>
    <row r="172" spans="1:31">
      <c r="A172" s="1716"/>
      <c r="B172" s="1355"/>
      <c r="C172" s="1346"/>
      <c r="D172" s="1811"/>
      <c r="E172" s="1811"/>
      <c r="F172" s="1985"/>
      <c r="G172" s="1986"/>
      <c r="H172" s="197"/>
      <c r="I172" s="195"/>
      <c r="J172" s="389"/>
      <c r="K172" s="388"/>
      <c r="L172" s="195"/>
      <c r="M172" s="387"/>
      <c r="N172" s="1987"/>
      <c r="O172" s="1988"/>
      <c r="S172" s="1989"/>
      <c r="T172" s="1989"/>
      <c r="U172" s="1989"/>
      <c r="V172" s="1989"/>
      <c r="W172" s="1989"/>
      <c r="X172" s="1989"/>
      <c r="Y172" s="1989"/>
      <c r="Z172" s="1989"/>
      <c r="AA172" s="1989"/>
      <c r="AB172" s="1989"/>
      <c r="AC172" s="1989"/>
      <c r="AD172" s="250"/>
      <c r="AE172" s="250"/>
    </row>
    <row r="173" spans="1:31">
      <c r="A173" s="1716"/>
      <c r="B173" s="1355"/>
      <c r="C173" s="1346"/>
      <c r="D173" s="1811"/>
      <c r="E173" s="1811"/>
      <c r="F173" s="1985"/>
      <c r="G173" s="1986"/>
      <c r="H173" s="197"/>
      <c r="I173" s="195"/>
      <c r="J173" s="389"/>
      <c r="K173" s="388"/>
      <c r="L173" s="195"/>
      <c r="M173" s="387"/>
      <c r="N173" s="1987"/>
      <c r="O173" s="1988"/>
      <c r="S173" s="1989"/>
      <c r="T173" s="1989"/>
      <c r="U173" s="1989"/>
      <c r="V173" s="1989"/>
      <c r="W173" s="1989"/>
      <c r="X173" s="1989"/>
      <c r="Y173" s="1989"/>
      <c r="Z173" s="1989"/>
      <c r="AA173" s="1989"/>
      <c r="AB173" s="1989"/>
      <c r="AC173" s="1989"/>
      <c r="AD173" s="250"/>
      <c r="AE173" s="250"/>
    </row>
    <row r="174" spans="1:31">
      <c r="A174" s="1716"/>
      <c r="B174" s="1355"/>
      <c r="C174" s="1346"/>
      <c r="D174" s="1811"/>
      <c r="E174" s="1811"/>
      <c r="F174" s="1985"/>
      <c r="G174" s="1986"/>
      <c r="H174" s="197"/>
      <c r="I174" s="195"/>
      <c r="J174" s="389"/>
      <c r="K174" s="388"/>
      <c r="L174" s="195"/>
      <c r="M174" s="387"/>
      <c r="N174" s="1987"/>
      <c r="O174" s="1988"/>
      <c r="S174" s="1989"/>
      <c r="T174" s="1989"/>
      <c r="U174" s="1989"/>
      <c r="V174" s="1989"/>
      <c r="W174" s="1989"/>
      <c r="X174" s="1989"/>
      <c r="Y174" s="1989"/>
      <c r="Z174" s="1989"/>
      <c r="AA174" s="1989"/>
      <c r="AB174" s="1989"/>
      <c r="AC174" s="1989"/>
      <c r="AD174" s="250"/>
      <c r="AE174" s="250"/>
    </row>
    <row r="175" spans="1:31">
      <c r="A175" s="1716"/>
      <c r="B175" s="1355"/>
      <c r="C175" s="1346"/>
      <c r="D175" s="1811"/>
      <c r="E175" s="1811"/>
      <c r="F175" s="1985"/>
      <c r="G175" s="1986"/>
      <c r="H175" s="197"/>
      <c r="I175" s="195"/>
      <c r="J175" s="389"/>
      <c r="K175" s="388"/>
      <c r="L175" s="195"/>
      <c r="M175" s="387"/>
      <c r="N175" s="1987"/>
      <c r="O175" s="1988"/>
      <c r="AA175" s="250"/>
      <c r="AB175" s="250"/>
      <c r="AC175" s="250"/>
      <c r="AD175" s="250"/>
      <c r="AE175" s="250"/>
    </row>
    <row r="176" spans="1:31">
      <c r="A176" s="1716"/>
      <c r="B176" s="1355"/>
      <c r="C176" s="1346"/>
      <c r="D176" s="1811"/>
      <c r="E176" s="1811"/>
      <c r="F176" s="1985"/>
      <c r="G176" s="1986"/>
      <c r="H176" s="197"/>
      <c r="I176" s="195"/>
      <c r="J176" s="389"/>
      <c r="K176" s="388"/>
      <c r="L176" s="195"/>
      <c r="M176" s="387"/>
      <c r="N176" s="1987"/>
      <c r="O176" s="1988"/>
      <c r="AD176" s="250"/>
      <c r="AE176" s="250"/>
    </row>
    <row r="177" spans="1:31">
      <c r="A177" s="1716"/>
      <c r="B177" s="1355"/>
      <c r="C177" s="1346"/>
      <c r="D177" s="1811"/>
      <c r="E177" s="1811"/>
      <c r="F177" s="1985"/>
      <c r="G177" s="1986"/>
      <c r="H177" s="197"/>
      <c r="I177" s="195"/>
      <c r="J177" s="389"/>
      <c r="K177" s="388"/>
      <c r="L177" s="195"/>
      <c r="M177" s="387"/>
      <c r="N177" s="1987"/>
      <c r="O177" s="1988"/>
      <c r="AA177" s="250"/>
      <c r="AB177" s="250"/>
      <c r="AC177" s="250"/>
      <c r="AD177" s="250"/>
      <c r="AE177" s="250"/>
    </row>
    <row r="178" spans="1:31">
      <c r="A178" s="1716"/>
      <c r="B178" s="1355"/>
      <c r="C178" s="1346"/>
      <c r="D178" s="1811"/>
      <c r="E178" s="1811"/>
      <c r="F178" s="1985"/>
      <c r="G178" s="1986"/>
      <c r="H178" s="197"/>
      <c r="I178" s="195"/>
      <c r="J178" s="389"/>
      <c r="K178" s="388"/>
      <c r="L178" s="195"/>
      <c r="M178" s="387"/>
      <c r="N178" s="1987"/>
      <c r="O178" s="1988"/>
      <c r="AD178" s="250"/>
      <c r="AE178" s="250"/>
    </row>
    <row r="179" spans="1:31">
      <c r="A179" s="1716"/>
      <c r="B179" s="1355"/>
      <c r="C179" s="1346"/>
      <c r="D179" s="1811"/>
      <c r="E179" s="1811"/>
      <c r="F179" s="1985"/>
      <c r="G179" s="1986"/>
      <c r="H179" s="197"/>
      <c r="I179" s="195"/>
      <c r="J179" s="389"/>
      <c r="K179" s="388"/>
      <c r="L179" s="195"/>
      <c r="M179" s="387"/>
      <c r="N179" s="1987"/>
      <c r="O179" s="1988"/>
      <c r="AA179" s="250"/>
      <c r="AB179" s="250"/>
      <c r="AC179" s="250"/>
      <c r="AD179" s="250"/>
      <c r="AE179" s="250"/>
    </row>
    <row r="180" spans="1:31">
      <c r="A180" s="1716"/>
      <c r="B180" s="1355"/>
      <c r="C180" s="1346"/>
      <c r="D180" s="1811"/>
      <c r="E180" s="1811"/>
      <c r="F180" s="1985"/>
      <c r="G180" s="1986"/>
      <c r="H180" s="197"/>
      <c r="I180" s="195"/>
      <c r="J180" s="389"/>
      <c r="K180" s="388"/>
      <c r="L180" s="195"/>
      <c r="M180" s="387"/>
      <c r="N180" s="1987"/>
      <c r="O180" s="1988"/>
      <c r="AA180" s="250"/>
      <c r="AB180" s="250"/>
      <c r="AC180" s="250"/>
      <c r="AD180" s="250"/>
      <c r="AE180" s="250"/>
    </row>
    <row r="181" spans="1:31">
      <c r="A181" s="1716"/>
      <c r="B181" s="1355"/>
      <c r="C181" s="1346"/>
      <c r="D181" s="1811"/>
      <c r="E181" s="1811"/>
      <c r="F181" s="1985"/>
      <c r="G181" s="1986"/>
      <c r="H181" s="197"/>
      <c r="I181" s="195"/>
      <c r="J181" s="389"/>
      <c r="K181" s="388"/>
      <c r="L181" s="195"/>
      <c r="M181" s="387"/>
      <c r="N181" s="1987"/>
      <c r="O181" s="1988"/>
      <c r="AD181" s="250"/>
      <c r="AE181" s="250"/>
    </row>
    <row r="182" spans="1:31">
      <c r="A182" s="1716"/>
      <c r="B182" s="1355"/>
      <c r="C182" s="1346"/>
      <c r="D182" s="1811"/>
      <c r="E182" s="1811"/>
      <c r="F182" s="1985"/>
      <c r="G182" s="1986"/>
      <c r="H182" s="197"/>
      <c r="I182" s="195"/>
      <c r="J182" s="389"/>
      <c r="K182" s="388"/>
      <c r="L182" s="195"/>
      <c r="M182" s="387"/>
      <c r="N182" s="1987"/>
      <c r="O182" s="1988"/>
      <c r="AA182" s="250"/>
      <c r="AB182" s="250"/>
      <c r="AC182" s="250"/>
      <c r="AD182" s="250"/>
      <c r="AE182" s="250"/>
    </row>
    <row r="183" spans="1:31">
      <c r="A183" s="1716"/>
      <c r="B183" s="1355"/>
      <c r="C183" s="1346"/>
      <c r="D183" s="1811"/>
      <c r="E183" s="1811"/>
      <c r="F183" s="1985"/>
      <c r="G183" s="1986"/>
      <c r="H183" s="197"/>
      <c r="I183" s="195"/>
      <c r="J183" s="389"/>
      <c r="K183" s="388"/>
      <c r="L183" s="195"/>
      <c r="M183" s="387"/>
      <c r="N183" s="1987"/>
      <c r="O183" s="1988"/>
      <c r="AA183" s="250"/>
      <c r="AB183" s="250"/>
      <c r="AC183" s="250"/>
      <c r="AD183" s="250"/>
      <c r="AE183" s="250"/>
    </row>
    <row r="184" spans="1:31">
      <c r="A184" s="1716"/>
      <c r="B184" s="1355"/>
      <c r="C184" s="1346"/>
      <c r="D184" s="1811"/>
      <c r="E184" s="1811"/>
      <c r="F184" s="1985"/>
      <c r="G184" s="1986"/>
      <c r="H184" s="197"/>
      <c r="I184" s="195"/>
      <c r="J184" s="389"/>
      <c r="K184" s="388"/>
      <c r="L184" s="195"/>
      <c r="M184" s="387"/>
      <c r="N184" s="1987"/>
      <c r="O184" s="1988"/>
      <c r="AA184" s="250"/>
      <c r="AB184" s="250"/>
      <c r="AC184" s="250"/>
      <c r="AD184" s="250"/>
      <c r="AE184" s="250"/>
    </row>
    <row r="185" spans="1:31">
      <c r="A185" s="1716"/>
      <c r="B185" s="1355"/>
      <c r="C185" s="1346"/>
      <c r="D185" s="1811"/>
      <c r="E185" s="1811"/>
      <c r="F185" s="1985"/>
      <c r="G185" s="1986"/>
      <c r="H185" s="197"/>
      <c r="I185" s="195"/>
      <c r="J185" s="389"/>
      <c r="K185" s="388"/>
      <c r="L185" s="195"/>
      <c r="M185" s="387"/>
      <c r="N185" s="1987"/>
      <c r="O185" s="1988"/>
      <c r="AA185" s="250"/>
      <c r="AB185" s="250"/>
      <c r="AC185" s="250"/>
      <c r="AD185" s="250"/>
      <c r="AE185" s="250"/>
    </row>
    <row r="186" spans="1:31">
      <c r="A186" s="1716"/>
      <c r="B186" s="1355"/>
      <c r="C186" s="1346"/>
      <c r="D186" s="1811"/>
      <c r="E186" s="1811"/>
      <c r="F186" s="1985"/>
      <c r="G186" s="1986"/>
      <c r="H186" s="197"/>
      <c r="I186" s="195"/>
      <c r="J186" s="389"/>
      <c r="K186" s="388"/>
      <c r="L186" s="195"/>
      <c r="M186" s="387"/>
      <c r="N186" s="1987"/>
      <c r="O186" s="1988"/>
      <c r="AA186" s="250"/>
      <c r="AB186" s="250"/>
      <c r="AC186" s="250"/>
      <c r="AD186" s="250"/>
      <c r="AE186" s="250"/>
    </row>
    <row r="187" spans="1:31">
      <c r="A187" s="1716"/>
      <c r="B187" s="1355"/>
      <c r="C187" s="1346"/>
      <c r="D187" s="1811"/>
      <c r="E187" s="1811"/>
      <c r="F187" s="1985"/>
      <c r="G187" s="1986"/>
      <c r="H187" s="197"/>
      <c r="I187" s="195"/>
      <c r="J187" s="389"/>
      <c r="K187" s="388"/>
      <c r="L187" s="195"/>
      <c r="M187" s="387"/>
      <c r="N187" s="1987"/>
      <c r="O187" s="1988"/>
      <c r="AA187" s="250"/>
      <c r="AB187" s="250"/>
      <c r="AC187" s="250"/>
      <c r="AD187" s="250"/>
      <c r="AE187" s="250"/>
    </row>
    <row r="188" spans="1:31">
      <c r="A188" s="1716"/>
      <c r="B188" s="1355"/>
      <c r="C188" s="1346"/>
      <c r="D188" s="1811"/>
      <c r="E188" s="1811"/>
      <c r="F188" s="1985"/>
      <c r="G188" s="1986"/>
      <c r="H188" s="197"/>
      <c r="I188" s="195"/>
      <c r="J188" s="389"/>
      <c r="K188" s="388"/>
      <c r="L188" s="195"/>
      <c r="M188" s="387"/>
      <c r="N188" s="1987"/>
      <c r="O188" s="1988"/>
      <c r="AA188" s="250"/>
      <c r="AB188" s="250"/>
      <c r="AC188" s="250"/>
      <c r="AD188" s="250"/>
      <c r="AE188" s="250"/>
    </row>
    <row r="189" spans="1:31">
      <c r="A189" s="1716"/>
      <c r="B189" s="1355"/>
      <c r="C189" s="1346"/>
      <c r="D189" s="1811"/>
      <c r="E189" s="1811"/>
      <c r="F189" s="1985"/>
      <c r="G189" s="1986"/>
      <c r="H189" s="197"/>
      <c r="I189" s="195"/>
      <c r="J189" s="389"/>
      <c r="K189" s="388"/>
      <c r="L189" s="195"/>
      <c r="M189" s="387"/>
      <c r="N189" s="1987"/>
      <c r="O189" s="1988"/>
      <c r="AD189" s="250"/>
      <c r="AE189" s="250"/>
    </row>
    <row r="190" spans="1:31">
      <c r="A190" s="1716"/>
      <c r="B190" s="1355"/>
      <c r="C190" s="1346"/>
      <c r="D190" s="1811"/>
      <c r="E190" s="1811"/>
      <c r="F190" s="1985"/>
      <c r="G190" s="1986"/>
      <c r="H190" s="197"/>
      <c r="I190" s="195"/>
      <c r="J190" s="389"/>
      <c r="K190" s="388"/>
      <c r="L190" s="195"/>
      <c r="M190" s="387"/>
      <c r="N190" s="1987"/>
      <c r="O190" s="1988"/>
      <c r="AD190" s="250"/>
      <c r="AE190" s="250"/>
    </row>
    <row r="191" spans="1:31">
      <c r="A191" s="1716"/>
      <c r="B191" s="1355"/>
      <c r="C191" s="1346"/>
      <c r="D191" s="1811"/>
      <c r="E191" s="1811"/>
      <c r="F191" s="1985"/>
      <c r="G191" s="1986"/>
      <c r="H191" s="197"/>
      <c r="I191" s="195"/>
      <c r="J191" s="389"/>
      <c r="K191" s="388"/>
      <c r="L191" s="195"/>
      <c r="M191" s="387"/>
      <c r="N191" s="1987"/>
      <c r="O191" s="1988"/>
      <c r="AD191" s="250"/>
      <c r="AE191" s="250"/>
    </row>
    <row r="192" spans="1:31">
      <c r="A192" s="1716"/>
      <c r="B192" s="1355"/>
      <c r="C192" s="1346"/>
      <c r="D192" s="1811"/>
      <c r="E192" s="1811"/>
      <c r="F192" s="1985"/>
      <c r="G192" s="1986"/>
      <c r="H192" s="197"/>
      <c r="I192" s="195"/>
      <c r="J192" s="389"/>
      <c r="K192" s="388"/>
      <c r="L192" s="195"/>
      <c r="M192" s="387"/>
      <c r="N192" s="1987"/>
      <c r="O192" s="1988"/>
      <c r="AD192" s="250"/>
      <c r="AE192" s="250"/>
    </row>
    <row r="193" spans="1:31">
      <c r="A193" s="1716"/>
      <c r="B193" s="1355"/>
      <c r="C193" s="1346"/>
      <c r="D193" s="1811"/>
      <c r="E193" s="1811"/>
      <c r="F193" s="1985"/>
      <c r="G193" s="1986"/>
      <c r="H193" s="197"/>
      <c r="I193" s="195"/>
      <c r="J193" s="389"/>
      <c r="K193" s="388"/>
      <c r="L193" s="195"/>
      <c r="M193" s="387"/>
      <c r="N193" s="1987"/>
      <c r="O193" s="1988"/>
      <c r="AD193" s="250"/>
      <c r="AE193" s="250"/>
    </row>
    <row r="194" spans="1:31">
      <c r="A194" s="1716"/>
      <c r="B194" s="1355"/>
      <c r="C194" s="1346"/>
      <c r="D194" s="1811"/>
      <c r="E194" s="1811"/>
      <c r="F194" s="1985"/>
      <c r="G194" s="1986"/>
      <c r="H194" s="197"/>
      <c r="I194" s="195"/>
      <c r="J194" s="389"/>
      <c r="K194" s="388"/>
      <c r="L194" s="195"/>
      <c r="M194" s="387"/>
      <c r="N194" s="1987"/>
      <c r="O194" s="1988"/>
      <c r="AD194" s="250"/>
      <c r="AE194" s="250"/>
    </row>
    <row r="195" spans="1:31">
      <c r="A195" s="1716"/>
      <c r="B195" s="1355"/>
      <c r="C195" s="1346"/>
      <c r="D195" s="1811"/>
      <c r="E195" s="1811"/>
      <c r="F195" s="1985"/>
      <c r="G195" s="1986"/>
      <c r="H195" s="197"/>
      <c r="I195" s="195"/>
      <c r="J195" s="389"/>
      <c r="K195" s="388"/>
      <c r="L195" s="195"/>
      <c r="M195" s="387"/>
      <c r="N195" s="1987"/>
      <c r="O195" s="1988"/>
      <c r="AD195" s="250"/>
      <c r="AE195" s="250"/>
    </row>
    <row r="196" spans="1:31">
      <c r="A196" s="1716"/>
      <c r="B196" s="1355"/>
      <c r="C196" s="1346"/>
      <c r="D196" s="1811"/>
      <c r="E196" s="1811"/>
      <c r="F196" s="1985"/>
      <c r="G196" s="1986"/>
      <c r="H196" s="197"/>
      <c r="I196" s="195"/>
      <c r="J196" s="389"/>
      <c r="K196" s="388"/>
      <c r="L196" s="195"/>
      <c r="M196" s="387"/>
      <c r="N196" s="1987"/>
      <c r="O196" s="1988"/>
      <c r="AD196" s="250"/>
      <c r="AE196" s="250"/>
    </row>
    <row r="197" spans="1:31">
      <c r="A197" s="1716"/>
      <c r="B197" s="1355"/>
      <c r="C197" s="1346"/>
      <c r="D197" s="1811"/>
      <c r="E197" s="1811"/>
      <c r="F197" s="1985"/>
      <c r="G197" s="1986"/>
      <c r="H197" s="197"/>
      <c r="I197" s="195"/>
      <c r="J197" s="389"/>
      <c r="K197" s="388"/>
      <c r="L197" s="195"/>
      <c r="M197" s="387"/>
      <c r="N197" s="1987"/>
      <c r="O197" s="1988"/>
      <c r="AD197" s="250"/>
      <c r="AE197" s="250"/>
    </row>
    <row r="198" spans="1:31">
      <c r="A198" s="1716"/>
      <c r="B198" s="1355"/>
      <c r="C198" s="1346"/>
      <c r="D198" s="1811"/>
      <c r="E198" s="1811"/>
      <c r="F198" s="1985"/>
      <c r="G198" s="1986"/>
      <c r="H198" s="197"/>
      <c r="I198" s="195"/>
      <c r="J198" s="389"/>
      <c r="K198" s="388"/>
      <c r="L198" s="195"/>
      <c r="M198" s="387"/>
      <c r="N198" s="1987"/>
      <c r="O198" s="1988"/>
      <c r="AD198" s="250"/>
      <c r="AE198" s="250"/>
    </row>
    <row r="199" spans="1:31">
      <c r="A199" s="1716"/>
      <c r="B199" s="1355"/>
      <c r="C199" s="1346"/>
      <c r="D199" s="1811"/>
      <c r="E199" s="1811"/>
      <c r="F199" s="1985"/>
      <c r="G199" s="1986"/>
      <c r="H199" s="197"/>
      <c r="I199" s="195"/>
      <c r="J199" s="389"/>
      <c r="K199" s="388"/>
      <c r="L199" s="195"/>
      <c r="M199" s="387"/>
      <c r="N199" s="1987"/>
      <c r="O199" s="1988"/>
      <c r="AA199" s="250"/>
      <c r="AB199" s="250"/>
      <c r="AC199" s="250"/>
      <c r="AD199" s="250"/>
      <c r="AE199" s="250"/>
    </row>
    <row r="200" spans="1:31">
      <c r="A200" s="1716"/>
      <c r="B200" s="1355"/>
      <c r="C200" s="1346"/>
      <c r="D200" s="1811"/>
      <c r="E200" s="1811"/>
      <c r="F200" s="1985"/>
      <c r="G200" s="1986"/>
      <c r="H200" s="197"/>
      <c r="I200" s="195"/>
      <c r="J200" s="389"/>
      <c r="K200" s="388"/>
      <c r="L200" s="195"/>
      <c r="M200" s="387"/>
      <c r="N200" s="1987"/>
      <c r="O200" s="1988"/>
      <c r="AD200" s="250"/>
      <c r="AE200" s="250"/>
    </row>
    <row r="201" spans="1:31">
      <c r="A201" s="1990"/>
      <c r="B201" s="1991"/>
      <c r="C201" s="1992"/>
      <c r="D201" s="1993"/>
      <c r="E201" s="1993"/>
      <c r="F201" s="1994"/>
      <c r="G201" s="1995"/>
      <c r="H201" s="396"/>
      <c r="I201" s="392"/>
      <c r="J201" s="395"/>
      <c r="K201" s="394"/>
      <c r="L201" s="392"/>
      <c r="M201" s="393"/>
      <c r="N201" s="1996"/>
      <c r="O201" s="1997"/>
      <c r="AD201" s="250"/>
      <c r="AE201" s="250"/>
    </row>
    <row r="202" spans="1:31">
      <c r="A202" s="1990"/>
      <c r="B202" s="1991"/>
      <c r="C202" s="1992"/>
      <c r="D202" s="1993"/>
      <c r="E202" s="1993"/>
      <c r="F202" s="1994"/>
      <c r="G202" s="1995"/>
      <c r="H202" s="396"/>
      <c r="I202" s="392"/>
      <c r="J202" s="395"/>
      <c r="K202" s="394"/>
      <c r="L202" s="392"/>
      <c r="M202" s="393"/>
      <c r="N202" s="1996"/>
      <c r="O202" s="1997"/>
      <c r="AD202" s="250"/>
      <c r="AE202" s="250"/>
    </row>
    <row r="203" spans="1:31">
      <c r="A203" s="1990"/>
      <c r="B203" s="1991"/>
      <c r="C203" s="1992"/>
      <c r="D203" s="1993"/>
      <c r="E203" s="1993"/>
      <c r="F203" s="1994"/>
      <c r="G203" s="1995"/>
      <c r="H203" s="396"/>
      <c r="I203" s="392"/>
      <c r="J203" s="395"/>
      <c r="K203" s="394"/>
      <c r="L203" s="392"/>
      <c r="M203" s="393"/>
      <c r="N203" s="1996"/>
      <c r="O203" s="1997"/>
      <c r="AD203" s="250"/>
      <c r="AE203" s="250"/>
    </row>
    <row r="204" spans="1:31">
      <c r="A204" s="1990"/>
      <c r="B204" s="1991"/>
      <c r="C204" s="1992"/>
      <c r="D204" s="1993"/>
      <c r="E204" s="1993"/>
      <c r="F204" s="1994"/>
      <c r="G204" s="1995"/>
      <c r="H204" s="396"/>
      <c r="I204" s="392"/>
      <c r="J204" s="395"/>
      <c r="K204" s="394"/>
      <c r="L204" s="392"/>
      <c r="M204" s="393"/>
      <c r="N204" s="1996"/>
      <c r="O204" s="1997"/>
      <c r="AD204" s="250"/>
      <c r="AE204" s="250"/>
    </row>
    <row r="205" spans="1:31">
      <c r="A205" s="1990"/>
      <c r="B205" s="1991"/>
      <c r="C205" s="1992"/>
      <c r="D205" s="1993"/>
      <c r="E205" s="1993"/>
      <c r="F205" s="1994"/>
      <c r="G205" s="1995"/>
      <c r="H205" s="396"/>
      <c r="I205" s="392"/>
      <c r="J205" s="395"/>
      <c r="K205" s="394"/>
      <c r="L205" s="392"/>
      <c r="M205" s="393"/>
      <c r="N205" s="1996"/>
      <c r="O205" s="1997"/>
      <c r="AC205" s="250"/>
      <c r="AD205" s="250"/>
      <c r="AE205" s="250"/>
    </row>
    <row r="206" spans="1:31">
      <c r="A206" s="1990"/>
      <c r="B206" s="1991"/>
      <c r="C206" s="1992"/>
      <c r="D206" s="1993"/>
      <c r="E206" s="1993"/>
      <c r="F206" s="1994"/>
      <c r="G206" s="1995"/>
      <c r="H206" s="396"/>
      <c r="I206" s="392"/>
      <c r="J206" s="395"/>
      <c r="K206" s="394"/>
      <c r="L206" s="392"/>
      <c r="M206" s="393"/>
      <c r="N206" s="1996"/>
      <c r="O206" s="1997"/>
      <c r="AD206" s="250"/>
      <c r="AE206" s="250"/>
    </row>
    <row r="207" spans="1:31">
      <c r="A207" s="1990"/>
      <c r="B207" s="1991"/>
      <c r="C207" s="1992"/>
      <c r="D207" s="1993"/>
      <c r="E207" s="1993"/>
      <c r="F207" s="1994"/>
      <c r="G207" s="1995"/>
      <c r="H207" s="396"/>
      <c r="I207" s="392"/>
      <c r="J207" s="395"/>
      <c r="K207" s="394"/>
      <c r="L207" s="392"/>
      <c r="M207" s="393"/>
      <c r="N207" s="1996"/>
      <c r="O207" s="1997"/>
      <c r="AD207" s="250"/>
      <c r="AE207" s="250"/>
    </row>
    <row r="208" spans="1:31">
      <c r="A208" s="1990"/>
      <c r="B208" s="1991"/>
      <c r="C208" s="1992"/>
      <c r="D208" s="1993"/>
      <c r="E208" s="1993"/>
      <c r="F208" s="1994"/>
      <c r="G208" s="1995"/>
      <c r="H208" s="396"/>
      <c r="I208" s="392"/>
      <c r="J208" s="395"/>
      <c r="K208" s="394"/>
      <c r="L208" s="392"/>
      <c r="M208" s="393"/>
      <c r="N208" s="1996"/>
      <c r="O208" s="1997"/>
      <c r="S208" s="1989"/>
      <c r="T208" s="1989"/>
      <c r="U208" s="1989"/>
      <c r="V208" s="1989"/>
      <c r="W208" s="1989"/>
      <c r="X208" s="1989"/>
      <c r="Y208" s="1989"/>
      <c r="Z208" s="1989"/>
      <c r="AA208" s="1989"/>
      <c r="AB208" s="1989"/>
      <c r="AC208" s="1989"/>
      <c r="AD208" s="250"/>
      <c r="AE208" s="250"/>
    </row>
    <row r="209" spans="1:31">
      <c r="A209" s="1990"/>
      <c r="B209" s="1991"/>
      <c r="C209" s="1992"/>
      <c r="D209" s="1993"/>
      <c r="E209" s="1993"/>
      <c r="F209" s="1994"/>
      <c r="G209" s="1995"/>
      <c r="H209" s="396"/>
      <c r="I209" s="392"/>
      <c r="J209" s="395"/>
      <c r="K209" s="394"/>
      <c r="L209" s="392"/>
      <c r="M209" s="393"/>
      <c r="N209" s="1996"/>
      <c r="O209" s="1997"/>
      <c r="AD209" s="250"/>
      <c r="AE209" s="250"/>
    </row>
    <row r="210" spans="1:31">
      <c r="A210" s="1990"/>
      <c r="B210" s="1991"/>
      <c r="C210" s="1992"/>
      <c r="D210" s="1993"/>
      <c r="E210" s="1993"/>
      <c r="F210" s="1994"/>
      <c r="G210" s="1995"/>
      <c r="H210" s="396"/>
      <c r="I210" s="392"/>
      <c r="J210" s="395"/>
      <c r="K210" s="394"/>
      <c r="L210" s="392"/>
      <c r="M210" s="393"/>
      <c r="N210" s="1996"/>
      <c r="O210" s="1997"/>
      <c r="AD210" s="250"/>
      <c r="AE210" s="250"/>
    </row>
    <row r="211" spans="1:31">
      <c r="A211" s="1990"/>
      <c r="B211" s="1991"/>
      <c r="C211" s="1992"/>
      <c r="D211" s="1993"/>
      <c r="E211" s="1993"/>
      <c r="F211" s="1994"/>
      <c r="G211" s="1995"/>
      <c r="H211" s="396"/>
      <c r="I211" s="392"/>
      <c r="J211" s="395"/>
      <c r="K211" s="394"/>
      <c r="L211" s="392"/>
      <c r="M211" s="393"/>
      <c r="N211" s="1996"/>
      <c r="O211" s="1997"/>
      <c r="AD211" s="250"/>
      <c r="AE211" s="250"/>
    </row>
    <row r="212" spans="1:31">
      <c r="A212" s="1990"/>
      <c r="B212" s="1991"/>
      <c r="C212" s="1992"/>
      <c r="D212" s="1993"/>
      <c r="E212" s="1993"/>
      <c r="F212" s="1994"/>
      <c r="G212" s="1995"/>
      <c r="H212" s="396"/>
      <c r="I212" s="392"/>
      <c r="J212" s="395"/>
      <c r="K212" s="394"/>
      <c r="L212" s="392"/>
      <c r="M212" s="393"/>
      <c r="N212" s="1996"/>
      <c r="O212" s="1997"/>
      <c r="AD212" s="250"/>
      <c r="AE212" s="250"/>
    </row>
    <row r="213" spans="1:31">
      <c r="A213" s="1990"/>
      <c r="B213" s="1991"/>
      <c r="C213" s="1992"/>
      <c r="D213" s="1993"/>
      <c r="E213" s="1993"/>
      <c r="F213" s="1994"/>
      <c r="G213" s="1995"/>
      <c r="H213" s="396"/>
      <c r="I213" s="392"/>
      <c r="J213" s="395"/>
      <c r="K213" s="394"/>
      <c r="L213" s="392"/>
      <c r="M213" s="393"/>
      <c r="N213" s="1996"/>
      <c r="O213" s="1997"/>
      <c r="AD213" s="250"/>
      <c r="AE213" s="250"/>
    </row>
    <row r="214" spans="1:31">
      <c r="A214" s="1990"/>
      <c r="B214" s="1991"/>
      <c r="C214" s="1992"/>
      <c r="D214" s="1993"/>
      <c r="E214" s="1993"/>
      <c r="F214" s="1994"/>
      <c r="G214" s="1995"/>
      <c r="H214" s="396"/>
      <c r="I214" s="392"/>
      <c r="J214" s="395"/>
      <c r="K214" s="394"/>
      <c r="L214" s="392"/>
      <c r="M214" s="393"/>
      <c r="N214" s="1996"/>
      <c r="O214" s="1997"/>
      <c r="AD214" s="250"/>
      <c r="AE214" s="250"/>
    </row>
    <row r="215" spans="1:31">
      <c r="A215" s="1990"/>
      <c r="B215" s="1991"/>
      <c r="C215" s="1992"/>
      <c r="D215" s="1993"/>
      <c r="E215" s="1993"/>
      <c r="F215" s="1994"/>
      <c r="G215" s="1995"/>
      <c r="H215" s="396"/>
      <c r="I215" s="392"/>
      <c r="J215" s="395"/>
      <c r="K215" s="394"/>
      <c r="L215" s="392"/>
      <c r="M215" s="393"/>
      <c r="N215" s="1996"/>
      <c r="O215" s="1997"/>
      <c r="AA215" s="250"/>
      <c r="AB215" s="250"/>
      <c r="AC215" s="250"/>
      <c r="AD215" s="250"/>
      <c r="AE215" s="250"/>
    </row>
    <row r="216" spans="1:31">
      <c r="A216" s="1990"/>
      <c r="B216" s="1991"/>
      <c r="C216" s="1992"/>
      <c r="D216" s="1993"/>
      <c r="E216" s="1993"/>
      <c r="F216" s="1994"/>
      <c r="G216" s="1995"/>
      <c r="H216" s="396"/>
      <c r="I216" s="392"/>
      <c r="J216" s="395"/>
      <c r="K216" s="394"/>
      <c r="L216" s="392"/>
      <c r="M216" s="393"/>
      <c r="N216" s="1996"/>
      <c r="O216" s="1997"/>
      <c r="AA216" s="250"/>
      <c r="AB216" s="250"/>
      <c r="AC216" s="250"/>
      <c r="AD216" s="250"/>
      <c r="AE216" s="250"/>
    </row>
    <row r="217" spans="1:31">
      <c r="A217" s="1990"/>
      <c r="B217" s="1991"/>
      <c r="C217" s="1992"/>
      <c r="D217" s="1993"/>
      <c r="E217" s="1993"/>
      <c r="F217" s="1994"/>
      <c r="G217" s="1995"/>
      <c r="H217" s="396"/>
      <c r="I217" s="392"/>
      <c r="J217" s="395"/>
      <c r="K217" s="394"/>
      <c r="L217" s="392"/>
      <c r="M217" s="393"/>
      <c r="N217" s="1996"/>
      <c r="O217" s="1997"/>
      <c r="AD217" s="250"/>
      <c r="AE217" s="250"/>
    </row>
    <row r="218" spans="1:31">
      <c r="A218" s="1990"/>
      <c r="B218" s="1991"/>
      <c r="C218" s="1992"/>
      <c r="D218" s="1993"/>
      <c r="E218" s="1993"/>
      <c r="F218" s="1994"/>
      <c r="G218" s="1995"/>
      <c r="H218" s="396"/>
      <c r="I218" s="392"/>
      <c r="J218" s="395"/>
      <c r="K218" s="394"/>
      <c r="L218" s="392"/>
      <c r="M218" s="393"/>
      <c r="N218" s="1996"/>
      <c r="O218" s="1997"/>
      <c r="AD218" s="250"/>
      <c r="AE218" s="250"/>
    </row>
    <row r="219" spans="1:31">
      <c r="A219" s="1990"/>
      <c r="B219" s="1991"/>
      <c r="C219" s="1992"/>
      <c r="D219" s="1993"/>
      <c r="E219" s="1993"/>
      <c r="F219" s="1994"/>
      <c r="G219" s="1995"/>
      <c r="H219" s="396"/>
      <c r="I219" s="392"/>
      <c r="J219" s="395"/>
      <c r="K219" s="394"/>
      <c r="L219" s="392"/>
      <c r="M219" s="393"/>
      <c r="N219" s="1996"/>
      <c r="O219" s="1997"/>
      <c r="AD219" s="250"/>
      <c r="AE219" s="250"/>
    </row>
    <row r="220" spans="1:31">
      <c r="A220" s="1990"/>
      <c r="B220" s="1991"/>
      <c r="C220" s="1992"/>
      <c r="D220" s="1993"/>
      <c r="E220" s="1993"/>
      <c r="F220" s="1994"/>
      <c r="G220" s="1995"/>
      <c r="H220" s="396"/>
      <c r="I220" s="392"/>
      <c r="J220" s="395"/>
      <c r="K220" s="394"/>
      <c r="L220" s="392"/>
      <c r="M220" s="393"/>
      <c r="N220" s="1996"/>
      <c r="O220" s="1997"/>
      <c r="AA220" s="250"/>
      <c r="AB220" s="250"/>
      <c r="AC220" s="250"/>
      <c r="AD220" s="250"/>
      <c r="AE220" s="250"/>
    </row>
    <row r="221" spans="1:31">
      <c r="A221" s="1990"/>
      <c r="B221" s="1991"/>
      <c r="C221" s="1992"/>
      <c r="D221" s="1993"/>
      <c r="E221" s="1993"/>
      <c r="F221" s="1994"/>
      <c r="G221" s="1995"/>
      <c r="H221" s="396"/>
      <c r="I221" s="392"/>
      <c r="J221" s="395"/>
      <c r="K221" s="394"/>
      <c r="L221" s="392"/>
      <c r="M221" s="393"/>
      <c r="N221" s="1996"/>
      <c r="O221" s="1997"/>
      <c r="AA221" s="250"/>
      <c r="AB221" s="250"/>
      <c r="AC221" s="250"/>
      <c r="AD221" s="250"/>
      <c r="AE221" s="250"/>
    </row>
    <row r="222" spans="1:31">
      <c r="A222" s="1990"/>
      <c r="B222" s="1991"/>
      <c r="C222" s="1992"/>
      <c r="D222" s="1993"/>
      <c r="E222" s="1993"/>
      <c r="F222" s="1994"/>
      <c r="G222" s="1995"/>
      <c r="H222" s="396"/>
      <c r="I222" s="392"/>
      <c r="J222" s="395"/>
      <c r="K222" s="394"/>
      <c r="L222" s="392"/>
      <c r="M222" s="393"/>
      <c r="N222" s="1996"/>
      <c r="O222" s="1997"/>
      <c r="S222" s="1989"/>
      <c r="T222" s="1989"/>
      <c r="U222" s="1989"/>
      <c r="V222" s="1989"/>
      <c r="W222" s="1989"/>
      <c r="X222" s="1989"/>
      <c r="Y222" s="1989"/>
      <c r="Z222" s="1989"/>
      <c r="AA222" s="1989"/>
      <c r="AB222" s="1989"/>
      <c r="AC222" s="1989"/>
      <c r="AD222" s="250"/>
      <c r="AE222" s="250"/>
    </row>
    <row r="223" spans="1:31">
      <c r="A223" s="1990"/>
      <c r="B223" s="1991"/>
      <c r="C223" s="1992"/>
      <c r="D223" s="1993"/>
      <c r="E223" s="1993"/>
      <c r="F223" s="1994"/>
      <c r="G223" s="1995"/>
      <c r="H223" s="396"/>
      <c r="I223" s="392"/>
      <c r="J223" s="395"/>
      <c r="K223" s="394"/>
      <c r="L223" s="392"/>
      <c r="M223" s="393"/>
      <c r="N223" s="1996"/>
      <c r="O223" s="1997"/>
      <c r="AA223" s="250"/>
      <c r="AB223" s="250"/>
      <c r="AC223" s="250"/>
      <c r="AD223" s="250"/>
      <c r="AE223" s="250"/>
    </row>
    <row r="224" spans="1:31">
      <c r="A224" s="1990"/>
      <c r="B224" s="1991"/>
      <c r="C224" s="1992"/>
      <c r="D224" s="1993"/>
      <c r="E224" s="1993"/>
      <c r="F224" s="1994"/>
      <c r="G224" s="1995"/>
      <c r="H224" s="396"/>
      <c r="I224" s="392"/>
      <c r="J224" s="395"/>
      <c r="K224" s="394"/>
      <c r="L224" s="392"/>
      <c r="M224" s="393"/>
      <c r="N224" s="1996"/>
      <c r="O224" s="1997"/>
      <c r="AD224" s="250"/>
      <c r="AE224" s="250"/>
    </row>
    <row r="225" spans="1:31">
      <c r="A225" s="1990"/>
      <c r="B225" s="1991"/>
      <c r="C225" s="1992"/>
      <c r="D225" s="1993"/>
      <c r="E225" s="1993"/>
      <c r="F225" s="1994"/>
      <c r="G225" s="1995"/>
      <c r="H225" s="396"/>
      <c r="I225" s="392"/>
      <c r="J225" s="395"/>
      <c r="K225" s="394"/>
      <c r="L225" s="392"/>
      <c r="M225" s="393"/>
      <c r="N225" s="1996"/>
      <c r="O225" s="1997"/>
      <c r="AC225" s="250"/>
      <c r="AD225" s="250"/>
      <c r="AE225" s="250"/>
    </row>
    <row r="226" spans="1:31">
      <c r="A226" s="1990"/>
      <c r="B226" s="1991"/>
      <c r="C226" s="1992"/>
      <c r="D226" s="1993"/>
      <c r="E226" s="1993"/>
      <c r="F226" s="1994"/>
      <c r="G226" s="1995"/>
      <c r="H226" s="396"/>
      <c r="I226" s="392"/>
      <c r="J226" s="395"/>
      <c r="K226" s="394"/>
      <c r="L226" s="392"/>
      <c r="M226" s="393"/>
      <c r="N226" s="1996"/>
      <c r="O226" s="1997"/>
      <c r="AD226" s="250"/>
      <c r="AE226" s="250"/>
    </row>
    <row r="227" spans="1:31">
      <c r="A227" s="1990"/>
      <c r="B227" s="1991"/>
      <c r="C227" s="1992"/>
      <c r="D227" s="1993"/>
      <c r="E227" s="1993"/>
      <c r="F227" s="1994"/>
      <c r="G227" s="1995"/>
      <c r="H227" s="396"/>
      <c r="I227" s="392"/>
      <c r="J227" s="395"/>
      <c r="K227" s="394"/>
      <c r="L227" s="392"/>
      <c r="M227" s="393"/>
      <c r="N227" s="1996"/>
      <c r="O227" s="1997"/>
      <c r="AD227" s="250"/>
      <c r="AE227" s="250"/>
    </row>
    <row r="228" spans="1:31">
      <c r="A228" s="1990"/>
      <c r="B228" s="1991"/>
      <c r="C228" s="1992"/>
      <c r="D228" s="1993"/>
      <c r="E228" s="1993"/>
      <c r="F228" s="1994"/>
      <c r="G228" s="1995"/>
      <c r="H228" s="396"/>
      <c r="I228" s="392"/>
      <c r="J228" s="395"/>
      <c r="K228" s="394"/>
      <c r="L228" s="392"/>
      <c r="M228" s="393"/>
      <c r="N228" s="1996"/>
      <c r="O228" s="1997"/>
      <c r="AD228" s="250"/>
      <c r="AE228" s="250"/>
    </row>
    <row r="229" spans="1:31">
      <c r="A229" s="1990"/>
      <c r="B229" s="1991"/>
      <c r="C229" s="1992"/>
      <c r="D229" s="1993"/>
      <c r="E229" s="1993"/>
      <c r="F229" s="1994"/>
      <c r="G229" s="1995"/>
      <c r="H229" s="396"/>
      <c r="I229" s="392"/>
      <c r="J229" s="395"/>
      <c r="K229" s="394"/>
      <c r="L229" s="392"/>
      <c r="M229" s="393"/>
      <c r="N229" s="1996"/>
      <c r="O229" s="1997"/>
      <c r="AD229" s="250"/>
      <c r="AE229" s="250"/>
    </row>
    <row r="230" spans="1:31">
      <c r="A230" s="1990"/>
      <c r="B230" s="1991"/>
      <c r="C230" s="1992"/>
      <c r="D230" s="1993"/>
      <c r="E230" s="1993"/>
      <c r="F230" s="1994"/>
      <c r="G230" s="1995"/>
      <c r="H230" s="396"/>
      <c r="I230" s="392"/>
      <c r="J230" s="395"/>
      <c r="K230" s="394"/>
      <c r="L230" s="392"/>
      <c r="M230" s="393"/>
      <c r="N230" s="1996"/>
      <c r="O230" s="1997"/>
      <c r="AD230" s="250"/>
      <c r="AE230" s="250"/>
    </row>
    <row r="231" spans="1:31">
      <c r="A231" s="1990"/>
      <c r="B231" s="1991"/>
      <c r="C231" s="1992"/>
      <c r="D231" s="1993"/>
      <c r="E231" s="1993"/>
      <c r="F231" s="1994"/>
      <c r="G231" s="1995"/>
      <c r="H231" s="396"/>
      <c r="I231" s="392"/>
      <c r="J231" s="395"/>
      <c r="K231" s="394"/>
      <c r="L231" s="392"/>
      <c r="M231" s="393"/>
      <c r="N231" s="1996"/>
      <c r="O231" s="1997"/>
      <c r="AD231" s="250"/>
      <c r="AE231" s="250"/>
    </row>
    <row r="232" spans="1:31">
      <c r="A232" s="1990"/>
      <c r="B232" s="1991"/>
      <c r="C232" s="1992"/>
      <c r="D232" s="1993"/>
      <c r="E232" s="1993"/>
      <c r="F232" s="1994"/>
      <c r="G232" s="1995"/>
      <c r="H232" s="396"/>
      <c r="I232" s="392"/>
      <c r="J232" s="395"/>
      <c r="K232" s="394"/>
      <c r="L232" s="392"/>
      <c r="M232" s="393"/>
      <c r="N232" s="1996"/>
      <c r="O232" s="1997"/>
      <c r="Z232" s="250"/>
      <c r="AA232" s="250"/>
      <c r="AB232" s="250"/>
      <c r="AC232" s="250"/>
      <c r="AD232" s="250"/>
      <c r="AE232" s="250"/>
    </row>
    <row r="233" spans="1:31">
      <c r="A233" s="1990"/>
      <c r="B233" s="1991"/>
      <c r="C233" s="1992"/>
      <c r="D233" s="1993"/>
      <c r="E233" s="1993"/>
      <c r="F233" s="1994"/>
      <c r="G233" s="1995"/>
      <c r="H233" s="396"/>
      <c r="I233" s="392"/>
      <c r="J233" s="395"/>
      <c r="K233" s="394"/>
      <c r="L233" s="392"/>
      <c r="M233" s="393"/>
      <c r="N233" s="1996"/>
      <c r="O233" s="1997"/>
      <c r="Z233" s="250"/>
      <c r="AA233" s="250"/>
      <c r="AB233" s="250"/>
      <c r="AC233" s="250"/>
      <c r="AD233" s="250"/>
      <c r="AE233" s="250"/>
    </row>
    <row r="234" spans="1:31">
      <c r="A234" s="1990"/>
      <c r="B234" s="1991"/>
      <c r="C234" s="1992"/>
      <c r="D234" s="1993"/>
      <c r="E234" s="1993"/>
      <c r="F234" s="1994"/>
      <c r="G234" s="1995"/>
      <c r="H234" s="396"/>
      <c r="I234" s="392"/>
      <c r="J234" s="395"/>
      <c r="K234" s="394"/>
      <c r="L234" s="392"/>
      <c r="M234" s="393"/>
      <c r="N234" s="1996"/>
      <c r="O234" s="1997"/>
      <c r="Z234" s="250"/>
      <c r="AA234" s="250"/>
      <c r="AB234" s="250"/>
      <c r="AC234" s="250"/>
      <c r="AD234" s="250"/>
      <c r="AE234" s="250"/>
    </row>
    <row r="235" spans="1:31">
      <c r="A235" s="1990"/>
      <c r="B235" s="1991"/>
      <c r="C235" s="1992"/>
      <c r="D235" s="1993"/>
      <c r="E235" s="1993"/>
      <c r="F235" s="1994"/>
      <c r="G235" s="1995"/>
      <c r="H235" s="396"/>
      <c r="I235" s="392"/>
      <c r="J235" s="395"/>
      <c r="K235" s="394"/>
      <c r="L235" s="392"/>
      <c r="M235" s="393"/>
      <c r="N235" s="1996"/>
      <c r="O235" s="1997"/>
      <c r="AC235" s="250"/>
      <c r="AD235" s="250"/>
      <c r="AE235" s="250"/>
    </row>
    <row r="236" spans="1:31">
      <c r="A236" s="1990"/>
      <c r="B236" s="1991"/>
      <c r="C236" s="1992"/>
      <c r="D236" s="1993"/>
      <c r="E236" s="1993"/>
      <c r="F236" s="1994"/>
      <c r="G236" s="1995"/>
      <c r="H236" s="396"/>
      <c r="I236" s="392"/>
      <c r="J236" s="395"/>
      <c r="K236" s="394"/>
      <c r="L236" s="392"/>
      <c r="M236" s="393"/>
      <c r="N236" s="1996"/>
      <c r="O236" s="1997"/>
      <c r="AD236" s="250"/>
      <c r="AE236" s="250"/>
    </row>
    <row r="237" spans="1:31">
      <c r="A237" s="1990"/>
      <c r="B237" s="1991"/>
      <c r="C237" s="1992"/>
      <c r="D237" s="1993"/>
      <c r="E237" s="1993"/>
      <c r="F237" s="1994"/>
      <c r="G237" s="1995"/>
      <c r="H237" s="396"/>
      <c r="I237" s="392"/>
      <c r="J237" s="395"/>
      <c r="K237" s="394"/>
      <c r="L237" s="392"/>
      <c r="M237" s="393"/>
      <c r="N237" s="1996"/>
      <c r="O237" s="1997"/>
      <c r="Y237" s="1989"/>
      <c r="Z237" s="1989"/>
      <c r="AA237" s="1989"/>
      <c r="AB237" s="1989"/>
      <c r="AC237" s="1989"/>
      <c r="AD237" s="250"/>
      <c r="AE237" s="250"/>
    </row>
    <row r="238" spans="1:31">
      <c r="A238" s="1998"/>
      <c r="B238" s="1991"/>
      <c r="C238" s="1992"/>
      <c r="D238" s="1993"/>
      <c r="E238" s="1993"/>
      <c r="F238" s="1994"/>
      <c r="G238" s="1999"/>
      <c r="H238" s="396"/>
      <c r="I238" s="392"/>
      <c r="J238" s="395"/>
      <c r="K238" s="394"/>
      <c r="L238" s="392"/>
      <c r="M238" s="393"/>
      <c r="N238" s="1996"/>
      <c r="O238" s="1997"/>
    </row>
    <row r="239" spans="1:31">
      <c r="A239" s="2000"/>
      <c r="B239" s="1991"/>
      <c r="C239" s="2001"/>
      <c r="D239" s="2002"/>
      <c r="E239" s="2002"/>
      <c r="F239" s="2001"/>
      <c r="G239" s="1996"/>
      <c r="H239" s="396"/>
      <c r="I239" s="392"/>
      <c r="J239" s="395"/>
      <c r="K239" s="394"/>
      <c r="L239" s="392"/>
      <c r="M239" s="393"/>
      <c r="N239" s="1996"/>
      <c r="O239" s="1997"/>
    </row>
    <row r="240" spans="1:31">
      <c r="A240" s="2003"/>
      <c r="B240" s="1991"/>
      <c r="C240" s="2001"/>
      <c r="D240" s="2004"/>
      <c r="E240" s="2004"/>
      <c r="F240" s="2001"/>
      <c r="G240" s="1996"/>
      <c r="H240" s="396"/>
      <c r="I240" s="392"/>
      <c r="J240" s="395"/>
      <c r="K240" s="394"/>
      <c r="L240" s="392"/>
      <c r="M240" s="393"/>
      <c r="N240" s="1996"/>
      <c r="O240" s="1997"/>
    </row>
    <row r="241" spans="1:16">
      <c r="A241" s="615" t="s">
        <v>1485</v>
      </c>
      <c r="B241" s="1696">
        <v>1</v>
      </c>
      <c r="C241" s="2005">
        <v>0</v>
      </c>
      <c r="D241" s="2006"/>
      <c r="E241" s="2006"/>
      <c r="F241" s="2007"/>
      <c r="G241" s="2008"/>
      <c r="H241" s="590">
        <v>0</v>
      </c>
      <c r="I241" s="586">
        <v>0</v>
      </c>
      <c r="J241" s="593">
        <v>0</v>
      </c>
      <c r="K241" s="588">
        <v>0</v>
      </c>
      <c r="L241" s="586">
        <v>0</v>
      </c>
      <c r="M241" s="587">
        <v>0</v>
      </c>
      <c r="N241" s="2009">
        <v>0</v>
      </c>
      <c r="O241" s="2010">
        <v>0</v>
      </c>
      <c r="P241" s="586">
        <v>0</v>
      </c>
    </row>
    <row r="242" spans="1:16">
      <c r="A242" s="1773"/>
      <c r="B242" s="610"/>
      <c r="C242" s="1980"/>
      <c r="D242" s="1981"/>
      <c r="E242" s="1981"/>
      <c r="F242" s="1982"/>
      <c r="G242" s="1983"/>
      <c r="H242" s="223"/>
      <c r="I242" s="110"/>
      <c r="J242" s="113"/>
      <c r="K242" s="112"/>
      <c r="L242" s="110"/>
      <c r="M242" s="111"/>
      <c r="N242" s="1489"/>
      <c r="O242" s="1984"/>
    </row>
    <row r="243" spans="1:16">
      <c r="A243" s="1482" t="s">
        <v>1394</v>
      </c>
      <c r="B243" s="610"/>
      <c r="C243" s="1980"/>
      <c r="D243" s="1981"/>
      <c r="E243" s="1981"/>
      <c r="F243" s="1982"/>
      <c r="G243" s="1983"/>
      <c r="H243" s="223"/>
      <c r="I243" s="110"/>
      <c r="J243" s="113"/>
      <c r="K243" s="112"/>
      <c r="L243" s="110"/>
      <c r="M243" s="111"/>
      <c r="N243" s="1489"/>
      <c r="O243" s="1984"/>
      <c r="P243" s="250"/>
    </row>
    <row r="244" spans="1:16">
      <c r="A244" s="2011" t="s">
        <v>1486</v>
      </c>
      <c r="B244" s="610"/>
      <c r="C244" s="1980"/>
      <c r="D244" s="1981"/>
      <c r="E244" s="1981"/>
      <c r="F244" s="1982"/>
      <c r="G244" s="1983"/>
      <c r="H244" s="792"/>
      <c r="I244" s="489"/>
      <c r="J244" s="490"/>
      <c r="K244" s="491"/>
      <c r="L244" s="489"/>
      <c r="M244" s="492"/>
      <c r="N244" s="2012"/>
      <c r="O244" s="1825"/>
    </row>
    <row r="245" spans="1:16">
      <c r="A245" s="1773"/>
      <c r="B245" s="610"/>
      <c r="C245" s="1980"/>
      <c r="D245" s="1981"/>
      <c r="E245" s="1981"/>
      <c r="F245" s="1982"/>
      <c r="G245" s="1983"/>
      <c r="H245" s="223"/>
      <c r="I245" s="110"/>
      <c r="J245" s="113"/>
      <c r="K245" s="112"/>
      <c r="L245" s="110"/>
      <c r="M245" s="111"/>
      <c r="N245" s="1489"/>
      <c r="O245" s="1984"/>
    </row>
    <row r="246" spans="1:16">
      <c r="A246" s="2013" t="s">
        <v>1487</v>
      </c>
      <c r="B246" s="1991"/>
      <c r="C246" s="1992"/>
      <c r="D246" s="1993"/>
      <c r="E246" s="1993"/>
      <c r="F246" s="1994"/>
      <c r="G246" s="1999"/>
      <c r="H246" s="396"/>
      <c r="I246" s="392"/>
      <c r="J246" s="395"/>
      <c r="K246" s="394"/>
      <c r="L246" s="392"/>
      <c r="M246" s="393"/>
      <c r="N246" s="1996"/>
      <c r="O246" s="1997"/>
    </row>
    <row r="247" spans="1:16">
      <c r="A247" s="2000" t="s">
        <v>1488</v>
      </c>
      <c r="B247" s="1991"/>
      <c r="C247" s="2001"/>
      <c r="D247" s="2002"/>
      <c r="E247" s="2002"/>
      <c r="F247" s="2001"/>
      <c r="G247" s="1996"/>
      <c r="H247" s="396"/>
      <c r="I247" s="392"/>
      <c r="J247" s="395"/>
      <c r="K247" s="394"/>
      <c r="L247" s="392"/>
      <c r="M247" s="393"/>
      <c r="N247" s="1996"/>
      <c r="O247" s="1997"/>
    </row>
    <row r="248" spans="1:16">
      <c r="A248" s="2003"/>
      <c r="B248" s="1991"/>
      <c r="C248" s="2001"/>
      <c r="D248" s="2002"/>
      <c r="E248" s="2002"/>
      <c r="F248" s="2001"/>
      <c r="G248" s="1996"/>
      <c r="H248" s="396"/>
      <c r="I248" s="392"/>
      <c r="J248" s="395"/>
      <c r="K248" s="394"/>
      <c r="L248" s="392"/>
      <c r="M248" s="393"/>
      <c r="N248" s="1996"/>
      <c r="O248" s="1997"/>
    </row>
    <row r="249" spans="1:16">
      <c r="A249" s="2013" t="s">
        <v>1489</v>
      </c>
      <c r="B249" s="1991"/>
      <c r="C249" s="2001"/>
      <c r="D249" s="2002"/>
      <c r="E249" s="2002"/>
      <c r="F249" s="2001"/>
      <c r="G249" s="1996"/>
      <c r="H249" s="396"/>
      <c r="I249" s="392"/>
      <c r="J249" s="395"/>
      <c r="K249" s="394"/>
      <c r="L249" s="392"/>
      <c r="M249" s="393"/>
      <c r="N249" s="1996"/>
      <c r="O249" s="1997"/>
    </row>
    <row r="250" spans="1:16">
      <c r="A250" s="2000" t="s">
        <v>1490</v>
      </c>
      <c r="B250" s="1991"/>
      <c r="C250" s="2001"/>
      <c r="D250" s="2002"/>
      <c r="E250" s="2002"/>
      <c r="F250" s="2001"/>
      <c r="G250" s="1996"/>
      <c r="H250" s="396"/>
      <c r="I250" s="392"/>
      <c r="J250" s="395"/>
      <c r="K250" s="394"/>
      <c r="L250" s="392"/>
      <c r="M250" s="393"/>
      <c r="N250" s="1996"/>
      <c r="O250" s="1997"/>
    </row>
    <row r="251" spans="1:16">
      <c r="A251" s="2000"/>
      <c r="B251" s="1991"/>
      <c r="C251" s="2001"/>
      <c r="D251" s="2002"/>
      <c r="E251" s="2002"/>
      <c r="F251" s="2001"/>
      <c r="G251" s="1996"/>
      <c r="H251" s="396"/>
      <c r="I251" s="392"/>
      <c r="J251" s="395"/>
      <c r="K251" s="394"/>
      <c r="L251" s="392"/>
      <c r="M251" s="393"/>
      <c r="N251" s="1996"/>
      <c r="O251" s="1997"/>
    </row>
    <row r="252" spans="1:16">
      <c r="A252" s="2000"/>
      <c r="B252" s="1991"/>
      <c r="C252" s="2001"/>
      <c r="D252" s="2004"/>
      <c r="E252" s="2004"/>
      <c r="F252" s="2001"/>
      <c r="G252" s="1996"/>
      <c r="H252" s="396"/>
      <c r="I252" s="392"/>
      <c r="J252" s="395"/>
      <c r="K252" s="394"/>
      <c r="L252" s="392"/>
      <c r="M252" s="393"/>
      <c r="N252" s="1996"/>
      <c r="O252" s="1997"/>
    </row>
    <row r="253" spans="1:16">
      <c r="A253" s="2003"/>
      <c r="B253" s="1991"/>
      <c r="C253" s="2014"/>
      <c r="D253" s="2015"/>
      <c r="E253" s="2015"/>
      <c r="F253" s="2014"/>
      <c r="G253" s="2016"/>
      <c r="H253" s="396"/>
      <c r="I253" s="392"/>
      <c r="J253" s="395"/>
      <c r="K253" s="394"/>
      <c r="L253" s="392"/>
      <c r="M253" s="393"/>
      <c r="N253" s="2016"/>
      <c r="O253" s="2017"/>
    </row>
    <row r="254" spans="1:16">
      <c r="A254" s="1580" t="s">
        <v>1485</v>
      </c>
      <c r="B254" s="2018">
        <v>2</v>
      </c>
      <c r="C254" s="2019">
        <v>0</v>
      </c>
      <c r="D254" s="244"/>
      <c r="E254" s="244"/>
      <c r="F254" s="244"/>
      <c r="G254" s="244"/>
      <c r="H254" s="418"/>
      <c r="I254" s="416"/>
      <c r="J254" s="417"/>
      <c r="K254" s="415">
        <v>0</v>
      </c>
      <c r="L254" s="416">
        <v>0</v>
      </c>
      <c r="M254" s="414">
        <v>0</v>
      </c>
      <c r="N254" s="244">
        <v>0</v>
      </c>
      <c r="O254" s="244">
        <v>0</v>
      </c>
    </row>
    <row r="255" spans="1:16" s="325" customFormat="1">
      <c r="A255" s="320" t="s">
        <v>98</v>
      </c>
      <c r="C255" s="871"/>
      <c r="O255" s="538"/>
    </row>
    <row r="256" spans="1:16" s="325" customFormat="1">
      <c r="A256" s="238" t="s">
        <v>1491</v>
      </c>
    </row>
    <row r="257" spans="1:2" s="325" customFormat="1">
      <c r="A257" s="238" t="s">
        <v>1492</v>
      </c>
    </row>
    <row r="258" spans="1:2" s="325" customFormat="1">
      <c r="A258" s="238" t="s">
        <v>1493</v>
      </c>
    </row>
    <row r="259" spans="1:2" s="325" customFormat="1">
      <c r="A259" s="238" t="s">
        <v>1494</v>
      </c>
    </row>
    <row r="260" spans="1:2">
      <c r="A260" s="2" t="s">
        <v>1495</v>
      </c>
      <c r="B260" s="2"/>
    </row>
    <row r="261" spans="1:2">
      <c r="B261" s="2"/>
    </row>
    <row r="262" spans="1:2">
      <c r="B262" s="2"/>
    </row>
    <row r="263" spans="1:2">
      <c r="B263" s="2"/>
    </row>
    <row r="264" spans="1:2">
      <c r="B264" s="2"/>
    </row>
    <row r="265" spans="1:2">
      <c r="B265" s="2"/>
    </row>
    <row r="266" spans="1:2">
      <c r="B266" s="2"/>
    </row>
    <row r="267" spans="1:2">
      <c r="B267" s="2"/>
    </row>
    <row r="268" spans="1:2">
      <c r="B268" s="2"/>
    </row>
    <row r="269" spans="1:2">
      <c r="B269" s="2"/>
    </row>
    <row r="270" spans="1:2">
      <c r="B270" s="2"/>
    </row>
    <row r="271" spans="1:2">
      <c r="B271" s="2"/>
    </row>
    <row r="272" spans="1: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sheetData>
  <mergeCells count="9">
    <mergeCell ref="I2:J2"/>
    <mergeCell ref="K2:M2"/>
    <mergeCell ref="N2:O2"/>
    <mergeCell ref="C2:C3"/>
    <mergeCell ref="D2:D3"/>
    <mergeCell ref="E2:E3"/>
    <mergeCell ref="F2:F3"/>
    <mergeCell ref="G2:G3"/>
    <mergeCell ref="H2:H3"/>
  </mergeCells>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K27"/>
  <sheetViews>
    <sheetView topLeftCell="E1" workbookViewId="0">
      <selection activeCell="M10" sqref="M10"/>
    </sheetView>
  </sheetViews>
  <sheetFormatPr defaultRowHeight="12.75"/>
  <cols>
    <col min="1" max="1" width="25.28515625" style="2" customWidth="1"/>
    <col min="2" max="2" width="20.42578125" style="2" customWidth="1"/>
    <col min="3" max="3" width="6.5703125" style="2" customWidth="1"/>
    <col min="4" max="4" width="29.5703125" style="2" customWidth="1"/>
    <col min="5" max="5" width="27.42578125" style="2" customWidth="1"/>
    <col min="6" max="16384" width="9.140625" style="2"/>
  </cols>
  <sheetData>
    <row r="1" spans="1:11" ht="13.5">
      <c r="A1" s="166" t="s">
        <v>1496</v>
      </c>
      <c r="B1" s="166"/>
      <c r="C1" s="166"/>
      <c r="D1" s="166"/>
      <c r="E1" s="166"/>
      <c r="F1" s="166"/>
      <c r="G1" s="166"/>
      <c r="H1" s="166"/>
      <c r="I1" s="166"/>
      <c r="J1" s="166"/>
      <c r="K1" s="166"/>
    </row>
    <row r="2" spans="1:11">
      <c r="A2" s="2234" t="s">
        <v>1468</v>
      </c>
      <c r="B2" s="2219" t="s">
        <v>1497</v>
      </c>
      <c r="C2" s="2219" t="s">
        <v>1470</v>
      </c>
      <c r="D2" s="2219" t="s">
        <v>1498</v>
      </c>
      <c r="E2" s="2231" t="s">
        <v>1499</v>
      </c>
      <c r="F2" s="2211" t="s">
        <v>1500</v>
      </c>
      <c r="G2" s="2223" t="s">
        <v>5</v>
      </c>
      <c r="H2" s="2179"/>
      <c r="I2" s="2178" t="s">
        <v>6</v>
      </c>
      <c r="J2" s="2179"/>
      <c r="K2" s="2180"/>
    </row>
    <row r="3" spans="1:11" ht="25.5">
      <c r="A3" s="2235"/>
      <c r="B3" s="2236"/>
      <c r="C3" s="2236" t="s">
        <v>1477</v>
      </c>
      <c r="D3" s="2236"/>
      <c r="E3" s="2237"/>
      <c r="F3" s="2239"/>
      <c r="G3" s="1496" t="s">
        <v>9</v>
      </c>
      <c r="H3" s="2020" t="s">
        <v>11</v>
      </c>
      <c r="I3" s="762" t="s">
        <v>13</v>
      </c>
      <c r="J3" s="760" t="s">
        <v>14</v>
      </c>
      <c r="K3" s="761" t="s">
        <v>15</v>
      </c>
    </row>
    <row r="4" spans="1:11">
      <c r="A4" s="170" t="s">
        <v>73</v>
      </c>
      <c r="B4" s="2220"/>
      <c r="C4" s="2220" t="s">
        <v>619</v>
      </c>
      <c r="D4" s="2220"/>
      <c r="E4" s="2238"/>
      <c r="F4" s="2021" t="s">
        <v>1501</v>
      </c>
      <c r="G4" s="764"/>
      <c r="H4" s="2022"/>
      <c r="I4" s="766"/>
      <c r="J4" s="764"/>
      <c r="K4" s="765"/>
    </row>
    <row r="5" spans="1:11">
      <c r="A5" s="1959" t="s">
        <v>1482</v>
      </c>
      <c r="B5" s="1961"/>
      <c r="C5" s="1962"/>
      <c r="D5" s="1963"/>
      <c r="E5" s="2023"/>
      <c r="F5" s="2024"/>
      <c r="G5" s="1957"/>
      <c r="H5" s="2025"/>
      <c r="I5" s="2026"/>
      <c r="J5" s="1957"/>
      <c r="K5" s="2027"/>
    </row>
    <row r="6" spans="1:11">
      <c r="A6" s="2011" t="s">
        <v>1483</v>
      </c>
      <c r="B6" s="1980"/>
      <c r="C6" s="1981"/>
      <c r="D6" s="1982" t="s">
        <v>1484</v>
      </c>
      <c r="E6" s="2028" t="s">
        <v>1484</v>
      </c>
      <c r="F6" s="2029"/>
      <c r="G6" s="2030"/>
      <c r="H6" s="2031"/>
      <c r="I6" s="2032"/>
      <c r="J6" s="2030"/>
      <c r="K6" s="2033"/>
    </row>
    <row r="7" spans="1:11">
      <c r="A7" s="2011"/>
      <c r="B7" s="1980"/>
      <c r="C7" s="1981"/>
      <c r="D7" s="1982"/>
      <c r="E7" s="2028"/>
      <c r="F7" s="2029"/>
      <c r="G7" s="2030"/>
      <c r="H7" s="2031"/>
      <c r="I7" s="2032"/>
      <c r="J7" s="2030"/>
      <c r="K7" s="2033"/>
    </row>
    <row r="8" spans="1:11">
      <c r="A8" s="2034"/>
      <c r="B8" s="1346"/>
      <c r="C8" s="1811"/>
      <c r="D8" s="1985"/>
      <c r="E8" s="1986"/>
      <c r="F8" s="2035"/>
      <c r="G8" s="1928"/>
      <c r="H8" s="2036"/>
      <c r="I8" s="1930"/>
      <c r="J8" s="1928"/>
      <c r="K8" s="1931"/>
    </row>
    <row r="9" spans="1:11">
      <c r="A9" s="1600"/>
      <c r="B9" s="2037"/>
      <c r="C9" s="1760"/>
      <c r="D9" s="2037"/>
      <c r="E9" s="2038"/>
      <c r="F9" s="2039"/>
      <c r="G9" s="195"/>
      <c r="H9" s="196"/>
      <c r="I9" s="388"/>
      <c r="J9" s="195"/>
      <c r="K9" s="387"/>
    </row>
    <row r="10" spans="1:11">
      <c r="A10" s="1600"/>
      <c r="B10" s="2037"/>
      <c r="C10" s="1760"/>
      <c r="D10" s="2037"/>
      <c r="E10" s="2038"/>
      <c r="F10" s="2039"/>
      <c r="G10" s="195"/>
      <c r="H10" s="196"/>
      <c r="I10" s="388"/>
      <c r="J10" s="195"/>
      <c r="K10" s="387"/>
    </row>
    <row r="11" spans="1:11">
      <c r="A11" s="2034"/>
      <c r="B11" s="2037"/>
      <c r="C11" s="1760"/>
      <c r="D11" s="2037"/>
      <c r="E11" s="2038"/>
      <c r="F11" s="2039"/>
      <c r="G11" s="195"/>
      <c r="H11" s="196"/>
      <c r="I11" s="388"/>
      <c r="J11" s="195"/>
      <c r="K11" s="387"/>
    </row>
    <row r="12" spans="1:11">
      <c r="A12" s="1600"/>
      <c r="B12" s="2037"/>
      <c r="C12" s="1760"/>
      <c r="D12" s="2037"/>
      <c r="E12" s="2038"/>
      <c r="F12" s="2039"/>
      <c r="G12" s="195"/>
      <c r="H12" s="2040"/>
      <c r="I12" s="388"/>
      <c r="J12" s="195"/>
      <c r="K12" s="387"/>
    </row>
    <row r="13" spans="1:11">
      <c r="A13" s="1600"/>
      <c r="B13" s="2037"/>
      <c r="C13" s="1760"/>
      <c r="D13" s="2037"/>
      <c r="E13" s="2038"/>
      <c r="F13" s="2039"/>
      <c r="G13" s="195"/>
      <c r="H13" s="196"/>
      <c r="I13" s="388"/>
      <c r="J13" s="195"/>
      <c r="K13" s="387"/>
    </row>
    <row r="14" spans="1:11">
      <c r="A14" s="2041"/>
      <c r="B14" s="2042"/>
      <c r="C14" s="2043"/>
      <c r="D14" s="2042"/>
      <c r="E14" s="2044"/>
      <c r="F14" s="2045"/>
      <c r="G14" s="722"/>
      <c r="H14" s="2046"/>
      <c r="I14" s="724"/>
      <c r="J14" s="722"/>
      <c r="K14" s="723"/>
    </row>
    <row r="15" spans="1:11">
      <c r="A15" s="456" t="s">
        <v>1394</v>
      </c>
      <c r="B15" s="2047"/>
      <c r="C15" s="1775"/>
      <c r="D15" s="2047"/>
      <c r="E15" s="2048"/>
      <c r="F15" s="2049"/>
      <c r="G15" s="19"/>
      <c r="H15" s="20"/>
      <c r="I15" s="594"/>
      <c r="J15" s="19"/>
      <c r="K15" s="583"/>
    </row>
    <row r="16" spans="1:11">
      <c r="A16" s="2011" t="s">
        <v>1502</v>
      </c>
      <c r="B16" s="2047"/>
      <c r="C16" s="1775"/>
      <c r="D16" s="2047"/>
      <c r="E16" s="2048"/>
      <c r="F16" s="2049"/>
      <c r="G16" s="19"/>
      <c r="H16" s="20"/>
      <c r="I16" s="594"/>
      <c r="J16" s="19"/>
      <c r="K16" s="583"/>
    </row>
    <row r="17" spans="1:11">
      <c r="A17" s="1798"/>
      <c r="B17" s="2047"/>
      <c r="C17" s="1775"/>
      <c r="D17" s="2047"/>
      <c r="E17" s="2048"/>
      <c r="F17" s="2049"/>
      <c r="G17" s="19"/>
      <c r="H17" s="20"/>
      <c r="I17" s="594"/>
      <c r="J17" s="19"/>
      <c r="K17" s="583"/>
    </row>
    <row r="18" spans="1:11">
      <c r="A18" s="2050" t="s">
        <v>1503</v>
      </c>
      <c r="B18" s="2037"/>
      <c r="C18" s="1760"/>
      <c r="D18" s="2037"/>
      <c r="E18" s="2038"/>
      <c r="F18" s="2039"/>
      <c r="G18" s="195"/>
      <c r="H18" s="196"/>
      <c r="I18" s="388"/>
      <c r="J18" s="195"/>
      <c r="K18" s="387"/>
    </row>
    <row r="19" spans="1:11">
      <c r="A19" s="1716" t="s">
        <v>1497</v>
      </c>
      <c r="B19" s="2037"/>
      <c r="C19" s="1760"/>
      <c r="D19" s="2037"/>
      <c r="E19" s="2038"/>
      <c r="F19" s="2039"/>
      <c r="G19" s="195"/>
      <c r="H19" s="196"/>
      <c r="I19" s="388"/>
      <c r="J19" s="195"/>
      <c r="K19" s="387"/>
    </row>
    <row r="20" spans="1:11">
      <c r="A20" s="1717"/>
      <c r="B20" s="2037"/>
      <c r="C20" s="1760"/>
      <c r="D20" s="2037"/>
      <c r="E20" s="2038"/>
      <c r="F20" s="2039"/>
      <c r="G20" s="195"/>
      <c r="H20" s="196"/>
      <c r="I20" s="388"/>
      <c r="J20" s="195"/>
      <c r="K20" s="387"/>
    </row>
    <row r="21" spans="1:11">
      <c r="A21" s="1600"/>
      <c r="B21" s="2037"/>
      <c r="C21" s="1760"/>
      <c r="D21" s="2037"/>
      <c r="E21" s="2038"/>
      <c r="F21" s="2039"/>
      <c r="G21" s="195"/>
      <c r="H21" s="196"/>
      <c r="I21" s="388"/>
      <c r="J21" s="195"/>
      <c r="K21" s="387"/>
    </row>
    <row r="22" spans="1:11">
      <c r="A22" s="1600"/>
      <c r="B22" s="2037"/>
      <c r="C22" s="1760"/>
      <c r="D22" s="2037"/>
      <c r="E22" s="2038"/>
      <c r="F22" s="2039"/>
      <c r="G22" s="195"/>
      <c r="H22" s="196"/>
      <c r="I22" s="388"/>
      <c r="J22" s="195"/>
      <c r="K22" s="387"/>
    </row>
    <row r="23" spans="1:11">
      <c r="A23" s="2051"/>
      <c r="B23" s="2052"/>
      <c r="C23" s="2053"/>
      <c r="D23" s="2052"/>
      <c r="E23" s="2054"/>
      <c r="F23" s="2055"/>
      <c r="G23" s="850"/>
      <c r="H23" s="2056"/>
      <c r="I23" s="852"/>
      <c r="J23" s="850"/>
      <c r="K23" s="851"/>
    </row>
    <row r="24" spans="1:11">
      <c r="A24" s="2057" t="s">
        <v>98</v>
      </c>
      <c r="D24" s="62"/>
      <c r="E24" s="62"/>
      <c r="F24" s="62"/>
      <c r="G24" s="62"/>
      <c r="H24" s="62"/>
    </row>
    <row r="25" spans="1:11">
      <c r="A25" s="2058" t="s">
        <v>1504</v>
      </c>
    </row>
    <row r="26" spans="1:11">
      <c r="A26" s="2058" t="s">
        <v>1505</v>
      </c>
    </row>
    <row r="27" spans="1:11">
      <c r="A27" s="2058" t="s">
        <v>1506</v>
      </c>
    </row>
  </sheetData>
  <mergeCells count="8">
    <mergeCell ref="G2:H2"/>
    <mergeCell ref="I2:K2"/>
    <mergeCell ref="A2:A3"/>
    <mergeCell ref="B2:B4"/>
    <mergeCell ref="C2:C4"/>
    <mergeCell ref="D2:D4"/>
    <mergeCell ref="E2:E4"/>
    <mergeCell ref="F2: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R68"/>
  <sheetViews>
    <sheetView workbookViewId="0">
      <selection sqref="A1:C1"/>
    </sheetView>
  </sheetViews>
  <sheetFormatPr defaultRowHeight="12.75"/>
  <cols>
    <col min="1" max="1" width="34.85546875" style="2" bestFit="1" customWidth="1"/>
    <col min="2" max="16384" width="9.140625" style="2"/>
  </cols>
  <sheetData>
    <row r="1" spans="1:18" ht="13.5">
      <c r="A1" s="2174" t="s">
        <v>70</v>
      </c>
      <c r="B1" s="2175"/>
      <c r="C1" s="2175"/>
      <c r="D1" s="1"/>
      <c r="E1" s="1"/>
      <c r="F1" s="1"/>
      <c r="G1" s="1"/>
      <c r="H1" s="1"/>
      <c r="I1" s="1"/>
      <c r="J1" s="1"/>
      <c r="K1" s="1"/>
    </row>
    <row r="2" spans="1:18">
      <c r="A2" s="3" t="s">
        <v>71</v>
      </c>
      <c r="B2" s="4" t="s">
        <v>72</v>
      </c>
      <c r="C2" s="5" t="s">
        <v>2</v>
      </c>
      <c r="D2" s="6" t="s">
        <v>3</v>
      </c>
      <c r="E2" s="2176" t="s">
        <v>4</v>
      </c>
      <c r="F2" s="2177" t="s">
        <v>5</v>
      </c>
      <c r="G2" s="2177"/>
      <c r="H2" s="2177"/>
      <c r="I2" s="2178" t="s">
        <v>6</v>
      </c>
      <c r="J2" s="2179"/>
      <c r="K2" s="2180"/>
    </row>
    <row r="3" spans="1:18" ht="25.5">
      <c r="A3" s="7" t="s">
        <v>73</v>
      </c>
      <c r="B3" s="8">
        <v>1</v>
      </c>
      <c r="C3" s="9" t="s">
        <v>8</v>
      </c>
      <c r="D3" s="10" t="s">
        <v>8</v>
      </c>
      <c r="E3" s="8" t="s">
        <v>8</v>
      </c>
      <c r="F3" s="9" t="s">
        <v>9</v>
      </c>
      <c r="G3" s="10" t="s">
        <v>10</v>
      </c>
      <c r="H3" s="11" t="s">
        <v>11</v>
      </c>
      <c r="I3" s="8" t="s">
        <v>13</v>
      </c>
      <c r="J3" s="9" t="s">
        <v>14</v>
      </c>
      <c r="K3" s="10" t="s">
        <v>15</v>
      </c>
    </row>
    <row r="4" spans="1:18">
      <c r="A4" s="91" t="s">
        <v>74</v>
      </c>
      <c r="B4" s="92"/>
      <c r="C4" s="93"/>
      <c r="D4" s="94"/>
      <c r="E4" s="92"/>
      <c r="F4" s="93"/>
      <c r="G4" s="94"/>
      <c r="H4" s="62"/>
      <c r="I4" s="92"/>
      <c r="J4" s="93"/>
      <c r="K4" s="94"/>
    </row>
    <row r="5" spans="1:18">
      <c r="A5" s="73" t="s">
        <v>75</v>
      </c>
      <c r="B5" s="95"/>
      <c r="C5" s="19">
        <v>12688659.040000001</v>
      </c>
      <c r="D5" s="20">
        <v>43371575.767341271</v>
      </c>
      <c r="E5" s="21">
        <v>21077119.408112947</v>
      </c>
      <c r="F5" s="19">
        <v>23158180</v>
      </c>
      <c r="G5" s="22">
        <v>23467060</v>
      </c>
      <c r="H5" s="23">
        <v>51688152</v>
      </c>
      <c r="I5" s="21">
        <v>25221892.719999999</v>
      </c>
      <c r="J5" s="19">
        <v>27648857.347903997</v>
      </c>
      <c r="K5" s="22">
        <v>45291956.060466379</v>
      </c>
      <c r="L5" s="24"/>
      <c r="Q5" s="96"/>
      <c r="R5" s="97"/>
    </row>
    <row r="6" spans="1:18">
      <c r="A6" s="73" t="s">
        <v>76</v>
      </c>
      <c r="B6" s="98"/>
      <c r="C6" s="19">
        <v>0</v>
      </c>
      <c r="D6" s="20">
        <v>13070</v>
      </c>
      <c r="E6" s="21">
        <v>900</v>
      </c>
      <c r="F6" s="19">
        <v>523000</v>
      </c>
      <c r="G6" s="22">
        <v>831880</v>
      </c>
      <c r="H6" s="23">
        <v>484608</v>
      </c>
      <c r="I6" s="21">
        <v>873000</v>
      </c>
      <c r="J6" s="19">
        <v>595000</v>
      </c>
      <c r="K6" s="22">
        <v>629000</v>
      </c>
      <c r="Q6" s="96"/>
      <c r="R6" s="97"/>
    </row>
    <row r="7" spans="1:18">
      <c r="A7" s="73" t="s">
        <v>77</v>
      </c>
      <c r="B7" s="98"/>
      <c r="C7" s="19">
        <v>12522292.940000001</v>
      </c>
      <c r="D7" s="20">
        <v>43108032.937341273</v>
      </c>
      <c r="E7" s="21">
        <v>20774677.698112946</v>
      </c>
      <c r="F7" s="19">
        <v>22241260</v>
      </c>
      <c r="G7" s="22">
        <v>22241260</v>
      </c>
      <c r="H7" s="23">
        <v>50866430</v>
      </c>
      <c r="I7" s="21">
        <v>24045762.719999999</v>
      </c>
      <c r="J7" s="19">
        <v>26658777.347903997</v>
      </c>
      <c r="K7" s="22">
        <v>44266666.060466379</v>
      </c>
      <c r="Q7" s="96"/>
      <c r="R7" s="97"/>
    </row>
    <row r="8" spans="1:18">
      <c r="A8" s="73" t="s">
        <v>78</v>
      </c>
      <c r="B8" s="98"/>
      <c r="C8" s="19">
        <v>166366.1</v>
      </c>
      <c r="D8" s="20">
        <v>250472.83000000002</v>
      </c>
      <c r="E8" s="21">
        <v>301541.71000000008</v>
      </c>
      <c r="F8" s="19">
        <v>393920</v>
      </c>
      <c r="G8" s="22">
        <v>393920</v>
      </c>
      <c r="H8" s="23">
        <v>337114</v>
      </c>
      <c r="I8" s="21">
        <v>303130</v>
      </c>
      <c r="J8" s="19">
        <v>395080</v>
      </c>
      <c r="K8" s="22">
        <v>396290</v>
      </c>
      <c r="Q8" s="96"/>
      <c r="R8" s="97"/>
    </row>
    <row r="9" spans="1:18">
      <c r="A9" s="73" t="s">
        <v>79</v>
      </c>
      <c r="B9" s="98"/>
      <c r="C9" s="19">
        <v>71615.45</v>
      </c>
      <c r="D9" s="20">
        <v>967334.23380000005</v>
      </c>
      <c r="E9" s="21">
        <v>317570.41000000003</v>
      </c>
      <c r="F9" s="19">
        <v>625820</v>
      </c>
      <c r="G9" s="22">
        <v>629520</v>
      </c>
      <c r="H9" s="23">
        <v>246310</v>
      </c>
      <c r="I9" s="21">
        <v>729000</v>
      </c>
      <c r="J9" s="19">
        <v>659930</v>
      </c>
      <c r="K9" s="22">
        <v>666040</v>
      </c>
      <c r="Q9" s="96"/>
      <c r="R9" s="97"/>
    </row>
    <row r="10" spans="1:18">
      <c r="A10" s="99" t="s">
        <v>80</v>
      </c>
      <c r="B10" s="100"/>
      <c r="C10" s="26">
        <v>66100.45</v>
      </c>
      <c r="D10" s="27">
        <v>474910.34380000003</v>
      </c>
      <c r="E10" s="28">
        <v>294922.41000000003</v>
      </c>
      <c r="F10" s="26">
        <v>606820</v>
      </c>
      <c r="G10" s="29">
        <v>610520</v>
      </c>
      <c r="H10" s="30">
        <v>231072</v>
      </c>
      <c r="I10" s="28">
        <v>715000</v>
      </c>
      <c r="J10" s="26">
        <v>640930</v>
      </c>
      <c r="K10" s="29">
        <v>647040</v>
      </c>
      <c r="Q10" s="96"/>
      <c r="R10" s="97"/>
    </row>
    <row r="11" spans="1:18">
      <c r="A11" s="73" t="s">
        <v>81</v>
      </c>
      <c r="B11" s="98"/>
      <c r="C11" s="19">
        <v>5515</v>
      </c>
      <c r="D11" s="20">
        <v>492423.89</v>
      </c>
      <c r="E11" s="21">
        <v>21280</v>
      </c>
      <c r="F11" s="19">
        <v>14000</v>
      </c>
      <c r="G11" s="22">
        <v>14000</v>
      </c>
      <c r="H11" s="23">
        <v>13444</v>
      </c>
      <c r="I11" s="21">
        <v>12000</v>
      </c>
      <c r="J11" s="19">
        <v>14000</v>
      </c>
      <c r="K11" s="22">
        <v>14000</v>
      </c>
      <c r="Q11" s="96"/>
      <c r="R11" s="97"/>
    </row>
    <row r="12" spans="1:18">
      <c r="A12" s="73" t="s">
        <v>82</v>
      </c>
      <c r="B12" s="98"/>
      <c r="C12" s="19">
        <v>0</v>
      </c>
      <c r="D12" s="20">
        <v>0</v>
      </c>
      <c r="E12" s="21">
        <v>1368</v>
      </c>
      <c r="F12" s="19">
        <v>5000</v>
      </c>
      <c r="G12" s="22">
        <v>5000</v>
      </c>
      <c r="H12" s="23">
        <v>1794</v>
      </c>
      <c r="I12" s="21">
        <v>2000</v>
      </c>
      <c r="J12" s="19">
        <v>5000</v>
      </c>
      <c r="K12" s="22">
        <v>5000</v>
      </c>
      <c r="Q12" s="96"/>
      <c r="R12" s="97"/>
    </row>
    <row r="13" spans="1:18">
      <c r="A13" s="73" t="s">
        <v>83</v>
      </c>
      <c r="B13" s="98"/>
      <c r="C13" s="19">
        <v>0</v>
      </c>
      <c r="D13" s="20">
        <v>0</v>
      </c>
      <c r="E13" s="21">
        <v>0</v>
      </c>
      <c r="F13" s="19">
        <v>0</v>
      </c>
      <c r="G13" s="22">
        <v>0</v>
      </c>
      <c r="H13" s="23">
        <v>0</v>
      </c>
      <c r="I13" s="21">
        <v>0</v>
      </c>
      <c r="J13" s="19">
        <v>0</v>
      </c>
      <c r="K13" s="22">
        <v>0</v>
      </c>
      <c r="Q13" s="96"/>
      <c r="R13" s="97"/>
    </row>
    <row r="14" spans="1:18">
      <c r="A14" s="73" t="s">
        <v>84</v>
      </c>
      <c r="B14" s="98"/>
      <c r="C14" s="19">
        <v>0</v>
      </c>
      <c r="D14" s="20">
        <v>0</v>
      </c>
      <c r="E14" s="21">
        <v>0</v>
      </c>
      <c r="F14" s="19">
        <v>0</v>
      </c>
      <c r="G14" s="22">
        <v>0</v>
      </c>
      <c r="H14" s="23">
        <v>0</v>
      </c>
      <c r="I14" s="21">
        <v>0</v>
      </c>
      <c r="J14" s="19">
        <v>0</v>
      </c>
      <c r="K14" s="22">
        <v>0</v>
      </c>
      <c r="Q14" s="96"/>
      <c r="R14" s="97"/>
    </row>
    <row r="15" spans="1:18">
      <c r="A15" s="73" t="s">
        <v>85</v>
      </c>
      <c r="B15" s="98"/>
      <c r="C15" s="19">
        <v>4078576.8500000006</v>
      </c>
      <c r="D15" s="20">
        <v>4675344.3099999996</v>
      </c>
      <c r="E15" s="21">
        <v>5019622.6100000003</v>
      </c>
      <c r="F15" s="19">
        <v>10833500</v>
      </c>
      <c r="G15" s="22">
        <v>12133500</v>
      </c>
      <c r="H15" s="23">
        <v>8558581</v>
      </c>
      <c r="I15" s="21">
        <v>16524800</v>
      </c>
      <c r="J15" s="19">
        <v>10833800</v>
      </c>
      <c r="K15" s="22">
        <v>10834100</v>
      </c>
      <c r="Q15" s="96"/>
      <c r="R15" s="97"/>
    </row>
    <row r="16" spans="1:18">
      <c r="A16" s="31" t="s">
        <v>86</v>
      </c>
      <c r="B16" s="98"/>
      <c r="C16" s="19">
        <v>0</v>
      </c>
      <c r="D16" s="20">
        <v>0</v>
      </c>
      <c r="E16" s="21">
        <v>0</v>
      </c>
      <c r="F16" s="19">
        <v>0</v>
      </c>
      <c r="G16" s="22">
        <v>0</v>
      </c>
      <c r="H16" s="23">
        <v>0</v>
      </c>
      <c r="I16" s="21">
        <v>0</v>
      </c>
      <c r="J16" s="19">
        <v>0</v>
      </c>
      <c r="K16" s="22">
        <v>0</v>
      </c>
      <c r="Q16" s="96"/>
      <c r="R16" s="97"/>
    </row>
    <row r="17" spans="1:18">
      <c r="A17" s="73" t="s">
        <v>87</v>
      </c>
      <c r="B17" s="98"/>
      <c r="C17" s="19">
        <v>4078576.8500000006</v>
      </c>
      <c r="D17" s="20">
        <v>4675344.3099999996</v>
      </c>
      <c r="E17" s="21">
        <v>5019622.6100000003</v>
      </c>
      <c r="F17" s="19">
        <v>10833500</v>
      </c>
      <c r="G17" s="22">
        <v>12133500</v>
      </c>
      <c r="H17" s="23">
        <v>8558581</v>
      </c>
      <c r="I17" s="21">
        <v>16524800</v>
      </c>
      <c r="J17" s="19">
        <v>10833800</v>
      </c>
      <c r="K17" s="22">
        <v>10834100</v>
      </c>
      <c r="Q17" s="96"/>
      <c r="R17" s="97"/>
    </row>
    <row r="18" spans="1:18">
      <c r="A18" s="101" t="s">
        <v>88</v>
      </c>
      <c r="B18" s="102"/>
      <c r="C18" s="34">
        <v>0</v>
      </c>
      <c r="D18" s="35">
        <v>0</v>
      </c>
      <c r="E18" s="33">
        <v>0</v>
      </c>
      <c r="F18" s="34">
        <v>0</v>
      </c>
      <c r="G18" s="36">
        <v>0</v>
      </c>
      <c r="H18" s="37">
        <v>0</v>
      </c>
      <c r="I18" s="33">
        <v>0</v>
      </c>
      <c r="J18" s="34">
        <v>0</v>
      </c>
      <c r="K18" s="36">
        <v>0</v>
      </c>
      <c r="Q18" s="96"/>
      <c r="R18" s="97"/>
    </row>
    <row r="19" spans="1:18">
      <c r="A19" s="101" t="s">
        <v>89</v>
      </c>
      <c r="B19" s="103"/>
      <c r="C19" s="39">
        <v>10121054.800000001</v>
      </c>
      <c r="D19" s="40">
        <v>19333414.59</v>
      </c>
      <c r="E19" s="38">
        <v>25865982.175000004</v>
      </c>
      <c r="F19" s="39">
        <v>15468195</v>
      </c>
      <c r="G19" s="41">
        <v>15468195</v>
      </c>
      <c r="H19" s="42">
        <v>16705446</v>
      </c>
      <c r="I19" s="38">
        <v>11627450.833600001</v>
      </c>
      <c r="J19" s="39">
        <v>17053765</v>
      </c>
      <c r="K19" s="41">
        <v>18852710</v>
      </c>
      <c r="Q19" s="96"/>
      <c r="R19" s="97"/>
    </row>
    <row r="20" spans="1:18">
      <c r="A20" s="73" t="s">
        <v>90</v>
      </c>
      <c r="B20" s="104"/>
      <c r="C20" s="19">
        <v>3821820.7</v>
      </c>
      <c r="D20" s="20">
        <v>9356402.3500000015</v>
      </c>
      <c r="E20" s="21">
        <v>7893831.9999999991</v>
      </c>
      <c r="F20" s="19">
        <v>6821175</v>
      </c>
      <c r="G20" s="22">
        <v>6821175</v>
      </c>
      <c r="H20" s="23">
        <v>6992407</v>
      </c>
      <c r="I20" s="21">
        <v>5315062.8486000011</v>
      </c>
      <c r="J20" s="19">
        <v>7888805</v>
      </c>
      <c r="K20" s="22">
        <v>9138620</v>
      </c>
      <c r="L20" s="24"/>
      <c r="Q20" s="96"/>
      <c r="R20" s="97"/>
    </row>
    <row r="21" spans="1:18">
      <c r="A21" s="73" t="s">
        <v>91</v>
      </c>
      <c r="B21" s="105"/>
      <c r="C21" s="44">
        <v>2511230.62</v>
      </c>
      <c r="D21" s="45">
        <v>5503983.0099999998</v>
      </c>
      <c r="E21" s="43">
        <v>13895927.555000003</v>
      </c>
      <c r="F21" s="44">
        <v>3906885</v>
      </c>
      <c r="G21" s="46">
        <v>3906885</v>
      </c>
      <c r="H21" s="47">
        <v>4877752</v>
      </c>
      <c r="I21" s="43">
        <v>2116520.77</v>
      </c>
      <c r="J21" s="44">
        <v>4140490</v>
      </c>
      <c r="K21" s="46">
        <v>4388120</v>
      </c>
      <c r="L21" s="24"/>
      <c r="Q21" s="96"/>
      <c r="R21" s="97"/>
    </row>
    <row r="22" spans="1:18">
      <c r="A22" s="106" t="s">
        <v>92</v>
      </c>
      <c r="B22" s="107"/>
      <c r="C22" s="50">
        <v>1942206.9</v>
      </c>
      <c r="D22" s="51">
        <v>2475726.42</v>
      </c>
      <c r="E22" s="49">
        <v>1794711.9999999998</v>
      </c>
      <c r="F22" s="50">
        <v>2410475</v>
      </c>
      <c r="G22" s="52">
        <v>2410475</v>
      </c>
      <c r="H22" s="53">
        <v>2430517</v>
      </c>
      <c r="I22" s="49">
        <v>1603002.1949999998</v>
      </c>
      <c r="J22" s="50">
        <v>2555100</v>
      </c>
      <c r="K22" s="52">
        <v>2708410</v>
      </c>
      <c r="L22" s="24"/>
      <c r="Q22" s="96"/>
      <c r="R22" s="97"/>
    </row>
    <row r="23" spans="1:18">
      <c r="A23" s="108" t="s">
        <v>93</v>
      </c>
      <c r="B23" s="98"/>
      <c r="C23" s="19">
        <v>1845796.5799999998</v>
      </c>
      <c r="D23" s="20">
        <v>1997302.81</v>
      </c>
      <c r="E23" s="21">
        <v>2281510.62</v>
      </c>
      <c r="F23" s="19">
        <v>2329660</v>
      </c>
      <c r="G23" s="22">
        <v>2329660</v>
      </c>
      <c r="H23" s="23">
        <v>2404770</v>
      </c>
      <c r="I23" s="21">
        <v>2592865.02</v>
      </c>
      <c r="J23" s="19">
        <v>2469370</v>
      </c>
      <c r="K23" s="22">
        <v>2617560</v>
      </c>
      <c r="Q23" s="96"/>
      <c r="R23" s="97"/>
    </row>
    <row r="24" spans="1:18">
      <c r="A24" s="106" t="s">
        <v>94</v>
      </c>
      <c r="B24" s="103">
        <v>4</v>
      </c>
      <c r="C24" s="39">
        <v>0</v>
      </c>
      <c r="D24" s="40">
        <v>0</v>
      </c>
      <c r="E24" s="38">
        <v>0</v>
      </c>
      <c r="F24" s="39">
        <v>0</v>
      </c>
      <c r="G24" s="41">
        <v>0</v>
      </c>
      <c r="H24" s="42">
        <v>0</v>
      </c>
      <c r="I24" s="38">
        <v>0</v>
      </c>
      <c r="J24" s="39">
        <v>0</v>
      </c>
      <c r="K24" s="41">
        <v>0</v>
      </c>
      <c r="Q24" s="96"/>
      <c r="R24" s="97"/>
    </row>
    <row r="25" spans="1:18">
      <c r="A25" s="109" t="s">
        <v>95</v>
      </c>
      <c r="B25" s="92">
        <v>2</v>
      </c>
      <c r="C25" s="110">
        <v>26959906.140000001</v>
      </c>
      <c r="D25" s="111">
        <v>68347668.901141271</v>
      </c>
      <c r="E25" s="112">
        <v>52280294.603112951</v>
      </c>
      <c r="F25" s="110">
        <v>50085695</v>
      </c>
      <c r="G25" s="111">
        <v>51698275</v>
      </c>
      <c r="H25" s="113">
        <v>77198489</v>
      </c>
      <c r="I25" s="112">
        <v>54103143.553599998</v>
      </c>
      <c r="J25" s="110">
        <v>56196352.347903997</v>
      </c>
      <c r="K25" s="111">
        <v>75644806.060466379</v>
      </c>
      <c r="Q25" s="96"/>
      <c r="R25" s="97"/>
    </row>
    <row r="26" spans="1:18">
      <c r="A26" s="72"/>
      <c r="B26" s="114"/>
      <c r="C26" s="115"/>
      <c r="D26" s="116"/>
      <c r="E26" s="117"/>
      <c r="F26" s="115"/>
      <c r="G26" s="116"/>
      <c r="H26" s="118"/>
      <c r="I26" s="117"/>
      <c r="J26" s="115"/>
      <c r="K26" s="116"/>
      <c r="Q26" s="96"/>
    </row>
    <row r="27" spans="1:18">
      <c r="A27" s="101" t="s">
        <v>96</v>
      </c>
      <c r="B27" s="95"/>
      <c r="C27" s="19"/>
      <c r="D27" s="20"/>
      <c r="E27" s="21"/>
      <c r="F27" s="19"/>
      <c r="G27" s="22"/>
      <c r="H27" s="23"/>
      <c r="I27" s="21"/>
      <c r="J27" s="19"/>
      <c r="K27" s="22"/>
      <c r="Q27" s="96"/>
    </row>
    <row r="28" spans="1:18">
      <c r="A28" s="119" t="s">
        <v>75</v>
      </c>
      <c r="B28" s="95"/>
      <c r="C28" s="19">
        <v>6719477.5899999999</v>
      </c>
      <c r="D28" s="20">
        <v>24466540.767982766</v>
      </c>
      <c r="E28" s="21">
        <v>12112362.578010164</v>
      </c>
      <c r="F28" s="19">
        <v>13803200</v>
      </c>
      <c r="G28" s="22">
        <v>13800095</v>
      </c>
      <c r="H28" s="23">
        <v>45083165</v>
      </c>
      <c r="I28" s="21">
        <v>29060102.84818244</v>
      </c>
      <c r="J28" s="19">
        <v>14059644</v>
      </c>
      <c r="K28" s="22">
        <v>15022765</v>
      </c>
    </row>
    <row r="29" spans="1:18">
      <c r="A29" s="73" t="s">
        <v>76</v>
      </c>
      <c r="B29" s="95"/>
      <c r="C29" s="19">
        <v>0</v>
      </c>
      <c r="D29" s="20">
        <v>0</v>
      </c>
      <c r="E29" s="21">
        <v>0</v>
      </c>
      <c r="F29" s="19">
        <v>0</v>
      </c>
      <c r="G29" s="22">
        <v>0</v>
      </c>
      <c r="H29" s="23">
        <v>0</v>
      </c>
      <c r="I29" s="21">
        <v>0</v>
      </c>
      <c r="J29" s="19">
        <v>0</v>
      </c>
      <c r="K29" s="22">
        <v>0</v>
      </c>
    </row>
    <row r="30" spans="1:18">
      <c r="A30" s="73" t="s">
        <v>77</v>
      </c>
      <c r="B30" s="95"/>
      <c r="C30" s="19">
        <v>6602594.4299999997</v>
      </c>
      <c r="D30" s="20">
        <v>23771777.657982767</v>
      </c>
      <c r="E30" s="21">
        <v>11856231.308010165</v>
      </c>
      <c r="F30" s="19">
        <v>12791675</v>
      </c>
      <c r="G30" s="22">
        <v>12708220</v>
      </c>
      <c r="H30" s="23">
        <v>44040278</v>
      </c>
      <c r="I30" s="21">
        <v>28071561.385549095</v>
      </c>
      <c r="J30" s="19">
        <v>13005874</v>
      </c>
      <c r="K30" s="22">
        <v>13923810</v>
      </c>
    </row>
    <row r="31" spans="1:18">
      <c r="A31" s="73" t="s">
        <v>78</v>
      </c>
      <c r="B31" s="95"/>
      <c r="C31" s="19">
        <v>116883.15999999999</v>
      </c>
      <c r="D31" s="20">
        <v>694763.1100000001</v>
      </c>
      <c r="E31" s="21">
        <v>256131.27</v>
      </c>
      <c r="F31" s="19">
        <v>1011525</v>
      </c>
      <c r="G31" s="22">
        <v>1091875</v>
      </c>
      <c r="H31" s="23">
        <v>1042887</v>
      </c>
      <c r="I31" s="21">
        <v>988541.462633344</v>
      </c>
      <c r="J31" s="19">
        <v>1053770</v>
      </c>
      <c r="K31" s="22">
        <v>1098955</v>
      </c>
    </row>
    <row r="32" spans="1:18" s="62" customFormat="1">
      <c r="A32" s="101" t="s">
        <v>79</v>
      </c>
      <c r="B32" s="95"/>
      <c r="C32" s="19">
        <v>416309.33999999997</v>
      </c>
      <c r="D32" s="20">
        <v>884722.69</v>
      </c>
      <c r="E32" s="21">
        <v>665752.14</v>
      </c>
      <c r="F32" s="19">
        <v>1480985</v>
      </c>
      <c r="G32" s="22">
        <v>1306590</v>
      </c>
      <c r="H32" s="23">
        <v>790361</v>
      </c>
      <c r="I32" s="21">
        <v>1734922.842094752</v>
      </c>
      <c r="J32" s="19">
        <v>1565080</v>
      </c>
      <c r="K32" s="22">
        <v>1613520</v>
      </c>
    </row>
    <row r="33" spans="1:17">
      <c r="A33" s="101" t="s">
        <v>80</v>
      </c>
      <c r="B33" s="120"/>
      <c r="C33" s="121">
        <v>416309.33999999997</v>
      </c>
      <c r="D33" s="122">
        <v>884722.69</v>
      </c>
      <c r="E33" s="123">
        <v>665752.14</v>
      </c>
      <c r="F33" s="121">
        <v>1480985</v>
      </c>
      <c r="G33" s="122">
        <v>1306590</v>
      </c>
      <c r="H33" s="124">
        <v>790361</v>
      </c>
      <c r="I33" s="123">
        <v>1734922.842094752</v>
      </c>
      <c r="J33" s="121">
        <v>1565080</v>
      </c>
      <c r="K33" s="122">
        <v>1613520</v>
      </c>
      <c r="O33" s="62"/>
    </row>
    <row r="34" spans="1:17">
      <c r="A34" s="72" t="s">
        <v>81</v>
      </c>
      <c r="B34" s="114"/>
      <c r="C34" s="115">
        <v>0</v>
      </c>
      <c r="D34" s="116">
        <v>0</v>
      </c>
      <c r="E34" s="117">
        <v>0</v>
      </c>
      <c r="F34" s="115">
        <v>0</v>
      </c>
      <c r="G34" s="116">
        <v>0</v>
      </c>
      <c r="H34" s="118">
        <v>0</v>
      </c>
      <c r="I34" s="117">
        <v>0</v>
      </c>
      <c r="J34" s="115">
        <v>0</v>
      </c>
      <c r="K34" s="116">
        <v>0</v>
      </c>
      <c r="O34" s="62"/>
    </row>
    <row r="35" spans="1:17">
      <c r="A35" s="73" t="s">
        <v>82</v>
      </c>
      <c r="B35" s="95"/>
      <c r="C35" s="19">
        <v>0</v>
      </c>
      <c r="D35" s="20">
        <v>0</v>
      </c>
      <c r="E35" s="21">
        <v>0</v>
      </c>
      <c r="F35" s="19">
        <v>0</v>
      </c>
      <c r="G35" s="22">
        <v>0</v>
      </c>
      <c r="H35" s="23">
        <v>0</v>
      </c>
      <c r="I35" s="21">
        <v>0</v>
      </c>
      <c r="J35" s="19">
        <v>0</v>
      </c>
      <c r="K35" s="22">
        <v>0</v>
      </c>
      <c r="O35" s="62"/>
    </row>
    <row r="36" spans="1:17">
      <c r="A36" s="73" t="s">
        <v>83</v>
      </c>
      <c r="B36" s="95"/>
      <c r="C36" s="19">
        <v>0</v>
      </c>
      <c r="D36" s="20">
        <v>0</v>
      </c>
      <c r="E36" s="21">
        <v>0</v>
      </c>
      <c r="F36" s="19">
        <v>0</v>
      </c>
      <c r="G36" s="22">
        <v>0</v>
      </c>
      <c r="H36" s="23">
        <v>0</v>
      </c>
      <c r="I36" s="21">
        <v>0</v>
      </c>
      <c r="J36" s="19">
        <v>0</v>
      </c>
      <c r="K36" s="22">
        <v>0</v>
      </c>
      <c r="O36" s="62"/>
    </row>
    <row r="37" spans="1:17">
      <c r="A37" s="73" t="s">
        <v>84</v>
      </c>
      <c r="B37" s="95"/>
      <c r="C37" s="19">
        <v>0</v>
      </c>
      <c r="D37" s="20">
        <v>0</v>
      </c>
      <c r="E37" s="21">
        <v>0</v>
      </c>
      <c r="F37" s="19">
        <v>0</v>
      </c>
      <c r="G37" s="22">
        <v>0</v>
      </c>
      <c r="H37" s="23">
        <v>0</v>
      </c>
      <c r="I37" s="21">
        <v>0</v>
      </c>
      <c r="J37" s="19">
        <v>0</v>
      </c>
      <c r="K37" s="22">
        <v>0</v>
      </c>
      <c r="O37" s="62"/>
    </row>
    <row r="38" spans="1:17">
      <c r="A38" s="73" t="s">
        <v>85</v>
      </c>
      <c r="B38" s="95"/>
      <c r="C38" s="19">
        <v>675076.23999999987</v>
      </c>
      <c r="D38" s="20">
        <v>1012311.04</v>
      </c>
      <c r="E38" s="21">
        <v>1492667.01</v>
      </c>
      <c r="F38" s="19">
        <v>1869020</v>
      </c>
      <c r="G38" s="22">
        <v>2337400</v>
      </c>
      <c r="H38" s="23">
        <v>2655357</v>
      </c>
      <c r="I38" s="21">
        <v>3434737.004825728</v>
      </c>
      <c r="J38" s="19">
        <v>1960950</v>
      </c>
      <c r="K38" s="22">
        <v>2059405</v>
      </c>
      <c r="O38" s="62"/>
    </row>
    <row r="39" spans="1:17">
      <c r="A39" s="73" t="s">
        <v>86</v>
      </c>
      <c r="B39" s="95"/>
      <c r="C39" s="19">
        <v>0</v>
      </c>
      <c r="D39" s="20">
        <v>0</v>
      </c>
      <c r="E39" s="21">
        <v>0</v>
      </c>
      <c r="F39" s="19">
        <v>0</v>
      </c>
      <c r="G39" s="22">
        <v>0</v>
      </c>
      <c r="H39" s="23">
        <v>0</v>
      </c>
      <c r="I39" s="21">
        <v>0</v>
      </c>
      <c r="J39" s="19">
        <v>0</v>
      </c>
      <c r="K39" s="22">
        <v>0</v>
      </c>
      <c r="O39" s="62"/>
    </row>
    <row r="40" spans="1:17">
      <c r="A40" s="109" t="s">
        <v>87</v>
      </c>
      <c r="B40" s="92"/>
      <c r="C40" s="110">
        <v>675076.23999999987</v>
      </c>
      <c r="D40" s="111">
        <v>1012311.04</v>
      </c>
      <c r="E40" s="112">
        <v>1492667.01</v>
      </c>
      <c r="F40" s="110">
        <v>1869020</v>
      </c>
      <c r="G40" s="111">
        <v>2337400</v>
      </c>
      <c r="H40" s="113">
        <v>2655357</v>
      </c>
      <c r="I40" s="112">
        <v>3434737.004825728</v>
      </c>
      <c r="J40" s="110">
        <v>1960950</v>
      </c>
      <c r="K40" s="111">
        <v>2059405</v>
      </c>
      <c r="O40" s="62"/>
    </row>
    <row r="41" spans="1:17">
      <c r="A41" s="72" t="s">
        <v>88</v>
      </c>
      <c r="B41" s="114"/>
      <c r="C41" s="115">
        <v>0</v>
      </c>
      <c r="D41" s="116">
        <v>0</v>
      </c>
      <c r="E41" s="117">
        <v>0</v>
      </c>
      <c r="F41" s="115">
        <v>0</v>
      </c>
      <c r="G41" s="116">
        <v>0</v>
      </c>
      <c r="H41" s="118">
        <v>0</v>
      </c>
      <c r="I41" s="117">
        <v>0</v>
      </c>
      <c r="J41" s="115">
        <v>0</v>
      </c>
      <c r="K41" s="116">
        <v>0</v>
      </c>
      <c r="O41" s="62"/>
    </row>
    <row r="42" spans="1:17">
      <c r="A42" s="73" t="s">
        <v>89</v>
      </c>
      <c r="B42" s="95"/>
      <c r="C42" s="19">
        <v>0</v>
      </c>
      <c r="D42" s="20">
        <v>0</v>
      </c>
      <c r="E42" s="21">
        <v>0</v>
      </c>
      <c r="F42" s="19">
        <v>0</v>
      </c>
      <c r="G42" s="22">
        <v>0</v>
      </c>
      <c r="H42" s="23">
        <v>0</v>
      </c>
      <c r="I42" s="21">
        <v>0</v>
      </c>
      <c r="J42" s="19">
        <v>0</v>
      </c>
      <c r="K42" s="22">
        <v>0</v>
      </c>
    </row>
    <row r="43" spans="1:17">
      <c r="A43" s="73" t="s">
        <v>90</v>
      </c>
      <c r="B43" s="95"/>
      <c r="C43" s="19">
        <v>0</v>
      </c>
      <c r="D43" s="20">
        <v>0</v>
      </c>
      <c r="E43" s="21">
        <v>0</v>
      </c>
      <c r="F43" s="19">
        <v>0</v>
      </c>
      <c r="G43" s="22">
        <v>0</v>
      </c>
      <c r="H43" s="23">
        <v>0</v>
      </c>
      <c r="I43" s="21">
        <v>0</v>
      </c>
      <c r="J43" s="19">
        <v>0</v>
      </c>
      <c r="K43" s="22">
        <v>0</v>
      </c>
    </row>
    <row r="44" spans="1:17">
      <c r="A44" s="73" t="s">
        <v>91</v>
      </c>
      <c r="B44" s="95"/>
      <c r="C44" s="19">
        <v>0</v>
      </c>
      <c r="D44" s="20">
        <v>0</v>
      </c>
      <c r="E44" s="21">
        <v>0</v>
      </c>
      <c r="F44" s="19">
        <v>0</v>
      </c>
      <c r="G44" s="22">
        <v>0</v>
      </c>
      <c r="H44" s="23">
        <v>0</v>
      </c>
      <c r="I44" s="21">
        <v>0</v>
      </c>
      <c r="J44" s="19">
        <v>0</v>
      </c>
      <c r="K44" s="22">
        <v>0</v>
      </c>
    </row>
    <row r="45" spans="1:17">
      <c r="A45" s="101" t="s">
        <v>92</v>
      </c>
      <c r="B45" s="95"/>
      <c r="C45" s="19">
        <v>0</v>
      </c>
      <c r="D45" s="20">
        <v>0</v>
      </c>
      <c r="E45" s="21">
        <v>0</v>
      </c>
      <c r="F45" s="19">
        <v>0</v>
      </c>
      <c r="G45" s="22">
        <v>0</v>
      </c>
      <c r="H45" s="23">
        <v>0</v>
      </c>
      <c r="I45" s="21">
        <v>0</v>
      </c>
      <c r="J45" s="19">
        <v>0</v>
      </c>
      <c r="K45" s="22">
        <v>0</v>
      </c>
    </row>
    <row r="46" spans="1:17">
      <c r="A46" s="109" t="s">
        <v>93</v>
      </c>
      <c r="B46" s="92"/>
      <c r="C46" s="110">
        <v>0</v>
      </c>
      <c r="D46" s="111">
        <v>0</v>
      </c>
      <c r="E46" s="112">
        <v>0</v>
      </c>
      <c r="F46" s="110">
        <v>0</v>
      </c>
      <c r="G46" s="111">
        <v>0</v>
      </c>
      <c r="H46" s="113">
        <v>0</v>
      </c>
      <c r="I46" s="112">
        <v>0</v>
      </c>
      <c r="J46" s="110">
        <v>0</v>
      </c>
      <c r="K46" s="111">
        <v>0</v>
      </c>
    </row>
    <row r="47" spans="1:17">
      <c r="A47" s="72" t="s">
        <v>94</v>
      </c>
      <c r="B47" s="114">
        <v>4</v>
      </c>
      <c r="C47" s="115">
        <v>0</v>
      </c>
      <c r="D47" s="116">
        <v>0</v>
      </c>
      <c r="E47" s="117">
        <v>0</v>
      </c>
      <c r="F47" s="115">
        <v>0</v>
      </c>
      <c r="G47" s="116">
        <v>0</v>
      </c>
      <c r="H47" s="118">
        <v>0</v>
      </c>
      <c r="I47" s="117">
        <v>0</v>
      </c>
      <c r="J47" s="115">
        <v>0</v>
      </c>
      <c r="K47" s="116">
        <v>0</v>
      </c>
    </row>
    <row r="48" spans="1:17">
      <c r="A48" s="73" t="s">
        <v>97</v>
      </c>
      <c r="B48" s="95">
        <v>3</v>
      </c>
      <c r="C48" s="19">
        <v>7810863.1699999999</v>
      </c>
      <c r="D48" s="20">
        <v>26363574.497982766</v>
      </c>
      <c r="E48" s="21">
        <v>14270781.728010165</v>
      </c>
      <c r="F48" s="19">
        <v>17153205</v>
      </c>
      <c r="G48" s="22">
        <v>17444085</v>
      </c>
      <c r="H48" s="23">
        <v>48528883</v>
      </c>
      <c r="I48" s="21">
        <v>34229762.695102923</v>
      </c>
      <c r="J48" s="19">
        <v>17585674</v>
      </c>
      <c r="K48" s="22">
        <v>18695690</v>
      </c>
      <c r="Q48" s="97"/>
    </row>
    <row r="49" spans="1:12">
      <c r="A49" s="73" t="s">
        <v>36</v>
      </c>
      <c r="B49" s="95"/>
      <c r="C49" s="19">
        <v>19149042.969999999</v>
      </c>
      <c r="D49" s="20">
        <v>41984094.403158501</v>
      </c>
      <c r="E49" s="21">
        <v>38009512.875102788</v>
      </c>
      <c r="F49" s="19">
        <v>32932490</v>
      </c>
      <c r="G49" s="22">
        <v>34254190</v>
      </c>
      <c r="H49" s="23">
        <v>28669606</v>
      </c>
      <c r="I49" s="21">
        <v>19873380.858497076</v>
      </c>
      <c r="J49" s="19">
        <v>38610678.347903997</v>
      </c>
      <c r="K49" s="22">
        <v>56949116.060466379</v>
      </c>
    </row>
    <row r="50" spans="1:12">
      <c r="A50" s="101" t="s">
        <v>98</v>
      </c>
      <c r="B50" s="95"/>
      <c r="C50" s="125"/>
      <c r="D50" s="126"/>
      <c r="E50" s="127"/>
      <c r="F50" s="125"/>
      <c r="G50" s="128"/>
      <c r="H50" s="129"/>
      <c r="I50" s="127"/>
      <c r="J50" s="125"/>
      <c r="K50" s="128"/>
    </row>
    <row r="51" spans="1:12">
      <c r="A51" s="67" t="s">
        <v>99</v>
      </c>
      <c r="B51" s="130"/>
      <c r="C51" s="131"/>
      <c r="D51" s="132"/>
      <c r="E51" s="133"/>
      <c r="F51" s="134"/>
      <c r="G51" s="135"/>
      <c r="H51" s="136"/>
      <c r="I51" s="133"/>
      <c r="J51" s="134"/>
      <c r="K51" s="135"/>
    </row>
    <row r="52" spans="1:12">
      <c r="A52" s="72" t="s">
        <v>100</v>
      </c>
      <c r="B52" s="92"/>
      <c r="C52" s="93"/>
      <c r="D52" s="94"/>
      <c r="E52" s="137"/>
      <c r="F52" s="138"/>
      <c r="G52" s="139"/>
      <c r="H52" s="140"/>
      <c r="I52" s="137"/>
      <c r="J52" s="138"/>
      <c r="K52" s="139"/>
      <c r="L52" s="24"/>
    </row>
    <row r="53" spans="1:12">
      <c r="A53" s="73" t="s">
        <v>101</v>
      </c>
      <c r="B53" s="95"/>
      <c r="C53" s="98"/>
      <c r="D53" s="141"/>
      <c r="E53" s="127"/>
      <c r="F53" s="125"/>
      <c r="G53" s="128"/>
      <c r="H53" s="129"/>
      <c r="I53" s="127"/>
      <c r="J53" s="125"/>
      <c r="K53" s="128"/>
      <c r="L53" s="24"/>
    </row>
    <row r="54" spans="1:12">
      <c r="A54" s="73" t="s">
        <v>102</v>
      </c>
      <c r="B54" s="95"/>
      <c r="C54" s="98"/>
      <c r="D54" s="141"/>
      <c r="E54" s="104"/>
      <c r="F54" s="98"/>
      <c r="G54" s="142"/>
      <c r="H54" s="143"/>
      <c r="I54" s="104"/>
      <c r="J54" s="98"/>
      <c r="K54" s="142"/>
      <c r="L54" s="24"/>
    </row>
    <row r="55" spans="1:12">
      <c r="A55" s="73"/>
      <c r="B55" s="95"/>
      <c r="C55" s="98"/>
      <c r="D55" s="141"/>
      <c r="E55" s="127"/>
      <c r="F55" s="125"/>
      <c r="G55" s="128"/>
      <c r="H55" s="129"/>
      <c r="I55" s="127"/>
      <c r="J55" s="125"/>
      <c r="K55" s="128"/>
      <c r="L55" s="24"/>
    </row>
    <row r="56" spans="1:12">
      <c r="A56" s="73"/>
      <c r="B56" s="95"/>
      <c r="C56" s="98"/>
      <c r="D56" s="141"/>
      <c r="E56" s="127"/>
      <c r="F56" s="125"/>
      <c r="G56" s="128"/>
      <c r="H56" s="129"/>
      <c r="I56" s="127"/>
      <c r="J56" s="125"/>
      <c r="K56" s="128"/>
      <c r="L56" s="24"/>
    </row>
    <row r="57" spans="1:12">
      <c r="A57" s="74" t="s">
        <v>103</v>
      </c>
      <c r="B57" s="144"/>
      <c r="C57" s="145">
        <v>-201071.4299999997</v>
      </c>
      <c r="D57" s="146">
        <v>-1630889.400000006</v>
      </c>
      <c r="E57" s="147">
        <v>-1086749.3789999932</v>
      </c>
      <c r="F57" s="145">
        <v>-230920</v>
      </c>
      <c r="G57" s="146">
        <v>693085</v>
      </c>
      <c r="H57" s="148">
        <v>35352582</v>
      </c>
      <c r="I57" s="147">
        <v>-9733000</v>
      </c>
      <c r="J57" s="145">
        <v>-11766530</v>
      </c>
      <c r="K57" s="146">
        <v>-12374665</v>
      </c>
      <c r="L57" s="24"/>
    </row>
    <row r="58" spans="1:12">
      <c r="A58" s="72" t="s">
        <v>104</v>
      </c>
      <c r="B58" s="92"/>
      <c r="C58" s="149">
        <v>-18116170.160000004</v>
      </c>
      <c r="D58" s="150">
        <v>-24208655.368599679</v>
      </c>
      <c r="E58" s="151">
        <v>-27974585.418617599</v>
      </c>
      <c r="F58" s="149">
        <v>-33163470</v>
      </c>
      <c r="G58" s="150">
        <v>-31645070</v>
      </c>
      <c r="H58" s="152">
        <v>6773213</v>
      </c>
      <c r="I58" s="153">
        <v>-35682844.546022557</v>
      </c>
      <c r="J58" s="154">
        <v>-35957396</v>
      </c>
      <c r="K58" s="155">
        <v>-38493335</v>
      </c>
      <c r="L58" s="24"/>
    </row>
    <row r="59" spans="1:12">
      <c r="A59" s="31"/>
      <c r="B59" s="95"/>
      <c r="C59" s="98"/>
      <c r="D59" s="141"/>
      <c r="E59" s="104"/>
      <c r="F59" s="98"/>
      <c r="G59" s="142"/>
      <c r="H59" s="143"/>
      <c r="I59" s="104"/>
      <c r="J59" s="98"/>
      <c r="K59" s="142"/>
      <c r="L59" s="24"/>
    </row>
    <row r="60" spans="1:12">
      <c r="A60" s="31"/>
      <c r="B60" s="95"/>
      <c r="C60" s="98"/>
      <c r="D60" s="141"/>
      <c r="E60" s="104"/>
      <c r="F60" s="98"/>
      <c r="G60" s="142"/>
      <c r="H60" s="143"/>
      <c r="I60" s="104"/>
      <c r="J60" s="98"/>
      <c r="K60" s="142"/>
      <c r="L60" s="24"/>
    </row>
    <row r="61" spans="1:12">
      <c r="A61" s="82"/>
      <c r="B61" s="156"/>
      <c r="C61" s="98"/>
      <c r="D61" s="157"/>
      <c r="E61" s="156"/>
      <c r="F61" s="98"/>
      <c r="G61" s="157"/>
      <c r="H61" s="143"/>
      <c r="I61" s="156"/>
      <c r="J61" s="98"/>
      <c r="K61" s="157"/>
      <c r="L61" s="24"/>
    </row>
    <row r="62" spans="1:12">
      <c r="A62" s="84"/>
      <c r="B62" s="158"/>
      <c r="C62" s="159"/>
      <c r="D62" s="160"/>
      <c r="E62" s="161"/>
      <c r="F62" s="159"/>
      <c r="G62" s="160"/>
      <c r="H62" s="162"/>
      <c r="I62" s="158"/>
      <c r="J62" s="159"/>
      <c r="K62" s="160"/>
      <c r="L62" s="24"/>
    </row>
    <row r="63" spans="1:12">
      <c r="A63" s="84"/>
      <c r="B63" s="158"/>
      <c r="C63" s="159"/>
      <c r="D63" s="160"/>
      <c r="E63" s="158"/>
      <c r="F63" s="159"/>
      <c r="G63" s="160"/>
      <c r="H63" s="162"/>
      <c r="I63" s="158"/>
      <c r="J63" s="159"/>
      <c r="K63" s="160"/>
      <c r="L63" s="24"/>
    </row>
    <row r="64" spans="1:12">
      <c r="A64" s="84"/>
      <c r="B64" s="158"/>
      <c r="C64" s="159"/>
      <c r="D64" s="160"/>
      <c r="E64" s="158"/>
      <c r="F64" s="159"/>
      <c r="G64" s="160"/>
      <c r="H64" s="162"/>
      <c r="I64" s="158"/>
      <c r="J64" s="159"/>
      <c r="K64" s="160"/>
      <c r="L64" s="24"/>
    </row>
    <row r="65" spans="1:12">
      <c r="A65" s="84"/>
      <c r="B65" s="158"/>
      <c r="C65" s="159"/>
      <c r="D65" s="160"/>
      <c r="E65" s="158"/>
      <c r="F65" s="159"/>
      <c r="G65" s="160"/>
      <c r="H65" s="162"/>
      <c r="I65" s="158"/>
      <c r="J65" s="159"/>
      <c r="K65" s="160"/>
      <c r="L65" s="24"/>
    </row>
    <row r="66" spans="1:12">
      <c r="A66" s="74"/>
      <c r="B66" s="144"/>
      <c r="C66" s="163"/>
      <c r="D66" s="164"/>
      <c r="E66" s="144"/>
      <c r="F66" s="163"/>
      <c r="G66" s="164"/>
      <c r="H66" s="165"/>
      <c r="I66" s="144"/>
      <c r="J66" s="163"/>
      <c r="K66" s="164"/>
      <c r="L66" s="24"/>
    </row>
    <row r="67" spans="1:12">
      <c r="A67" s="62"/>
      <c r="B67" s="62"/>
      <c r="C67" s="62"/>
      <c r="D67" s="62"/>
      <c r="E67" s="62"/>
      <c r="F67" s="62"/>
      <c r="G67" s="62"/>
      <c r="H67" s="62"/>
      <c r="I67" s="62"/>
      <c r="J67" s="62"/>
      <c r="K67" s="62"/>
    </row>
    <row r="68" spans="1:12">
      <c r="A68" s="89"/>
      <c r="B68" s="89"/>
      <c r="C68" s="89"/>
      <c r="D68" s="89"/>
      <c r="E68" s="89"/>
      <c r="F68" s="89"/>
      <c r="G68" s="89"/>
      <c r="H68" s="89"/>
      <c r="I68" s="89"/>
      <c r="J68" s="89"/>
      <c r="K68" s="89"/>
    </row>
  </sheetData>
  <mergeCells count="3">
    <mergeCell ref="A1:C1"/>
    <mergeCell ref="E2:H2"/>
    <mergeCell ref="I2:K2"/>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154"/>
  <sheetViews>
    <sheetView topLeftCell="A4" workbookViewId="0">
      <selection activeCell="C12" sqref="C12"/>
    </sheetView>
  </sheetViews>
  <sheetFormatPr defaultRowHeight="12.75"/>
  <cols>
    <col min="1" max="1" width="30.140625" style="2" customWidth="1"/>
    <col min="2" max="2" width="3.140625" style="249" hidden="1" customWidth="1"/>
    <col min="3" max="7" width="9.42578125" style="2" bestFit="1" customWidth="1"/>
    <col min="8" max="8" width="9" style="2" bestFit="1" customWidth="1"/>
    <col min="9" max="11" width="9.42578125" style="2" bestFit="1" customWidth="1"/>
    <col min="12" max="16384" width="9.140625" style="2"/>
  </cols>
  <sheetData>
    <row r="1" spans="1:18" ht="13.5">
      <c r="A1" s="166" t="s">
        <v>70</v>
      </c>
      <c r="B1" s="167"/>
      <c r="C1" s="167"/>
      <c r="D1" s="167"/>
      <c r="E1" s="167"/>
      <c r="F1" s="167"/>
      <c r="G1" s="167"/>
      <c r="H1" s="167"/>
      <c r="I1" s="167"/>
      <c r="J1" s="167"/>
      <c r="K1" s="167"/>
    </row>
    <row r="2" spans="1:18">
      <c r="A2" s="168" t="s">
        <v>71</v>
      </c>
      <c r="B2" s="169" t="s">
        <v>72</v>
      </c>
      <c r="C2" s="5" t="s">
        <v>2</v>
      </c>
      <c r="D2" s="5" t="s">
        <v>3</v>
      </c>
      <c r="E2" s="6" t="s">
        <v>4</v>
      </c>
      <c r="F2" s="2176" t="s">
        <v>5</v>
      </c>
      <c r="G2" s="2177"/>
      <c r="H2" s="2181"/>
      <c r="I2" s="2178" t="s">
        <v>6</v>
      </c>
      <c r="J2" s="2179"/>
      <c r="K2" s="2180"/>
    </row>
    <row r="3" spans="1:18" ht="25.5">
      <c r="A3" s="170" t="s">
        <v>73</v>
      </c>
      <c r="B3" s="171">
        <v>1</v>
      </c>
      <c r="C3" s="9" t="s">
        <v>8</v>
      </c>
      <c r="D3" s="9" t="s">
        <v>8</v>
      </c>
      <c r="E3" s="10" t="s">
        <v>8</v>
      </c>
      <c r="F3" s="8" t="s">
        <v>9</v>
      </c>
      <c r="G3" s="9" t="s">
        <v>10</v>
      </c>
      <c r="H3" s="10" t="s">
        <v>11</v>
      </c>
      <c r="I3" s="8" t="s">
        <v>13</v>
      </c>
      <c r="J3" s="9" t="s">
        <v>14</v>
      </c>
      <c r="K3" s="10" t="s">
        <v>15</v>
      </c>
    </row>
    <row r="4" spans="1:18">
      <c r="A4" s="172" t="s">
        <v>74</v>
      </c>
      <c r="B4" s="173"/>
      <c r="C4" s="174"/>
      <c r="D4" s="174"/>
      <c r="E4" s="175"/>
      <c r="F4" s="176"/>
      <c r="G4" s="174"/>
      <c r="H4" s="177"/>
      <c r="I4" s="178"/>
      <c r="J4" s="174"/>
      <c r="K4" s="177"/>
      <c r="L4" s="24"/>
    </row>
    <row r="5" spans="1:18">
      <c r="A5" s="179" t="s">
        <v>105</v>
      </c>
      <c r="B5" s="180"/>
      <c r="C5" s="181">
        <v>12688659.040000001</v>
      </c>
      <c r="D5" s="181">
        <v>43371575.767341271</v>
      </c>
      <c r="E5" s="182">
        <v>21077119.408112947</v>
      </c>
      <c r="F5" s="183">
        <v>23158180</v>
      </c>
      <c r="G5" s="181">
        <v>23467060</v>
      </c>
      <c r="H5" s="184">
        <v>51688152</v>
      </c>
      <c r="I5" s="185">
        <v>25221892.719999999</v>
      </c>
      <c r="J5" s="181">
        <v>27648857.347903997</v>
      </c>
      <c r="K5" s="184">
        <v>45291956.060466379</v>
      </c>
      <c r="L5" s="24"/>
      <c r="Q5" s="186"/>
      <c r="R5" s="187"/>
    </row>
    <row r="6" spans="1:18">
      <c r="A6" s="2063" t="s">
        <v>76</v>
      </c>
      <c r="B6" s="2062"/>
      <c r="C6" s="189">
        <v>0</v>
      </c>
      <c r="D6" s="189">
        <v>13070</v>
      </c>
      <c r="E6" s="190">
        <v>900</v>
      </c>
      <c r="F6" s="191">
        <v>523000</v>
      </c>
      <c r="G6" s="189">
        <v>831880</v>
      </c>
      <c r="H6" s="192">
        <v>484608</v>
      </c>
      <c r="I6" s="193">
        <v>873000</v>
      </c>
      <c r="J6" s="189">
        <v>595000</v>
      </c>
      <c r="K6" s="192">
        <v>629000</v>
      </c>
      <c r="L6" s="24"/>
      <c r="Q6" s="186"/>
      <c r="R6" s="187"/>
    </row>
    <row r="7" spans="1:18">
      <c r="A7" s="2064" t="s">
        <v>106</v>
      </c>
      <c r="B7" s="2062"/>
      <c r="C7" s="195">
        <v>0</v>
      </c>
      <c r="D7" s="195">
        <v>13070</v>
      </c>
      <c r="E7" s="196">
        <v>900</v>
      </c>
      <c r="F7" s="197">
        <v>523000</v>
      </c>
      <c r="G7" s="195">
        <v>831880</v>
      </c>
      <c r="H7" s="198">
        <v>484608</v>
      </c>
      <c r="I7" s="199">
        <v>873000</v>
      </c>
      <c r="J7" s="195">
        <v>595000</v>
      </c>
      <c r="K7" s="198">
        <v>629000</v>
      </c>
      <c r="L7" s="24"/>
      <c r="Q7" s="186"/>
      <c r="R7" s="187"/>
    </row>
    <row r="8" spans="1:18">
      <c r="A8" s="2064" t="s">
        <v>107</v>
      </c>
      <c r="B8" s="2062"/>
      <c r="C8" s="195">
        <v>0</v>
      </c>
      <c r="D8" s="195">
        <v>0</v>
      </c>
      <c r="E8" s="196">
        <v>0</v>
      </c>
      <c r="F8" s="197">
        <v>0</v>
      </c>
      <c r="G8" s="195">
        <v>0</v>
      </c>
      <c r="H8" s="198">
        <v>0</v>
      </c>
      <c r="I8" s="199">
        <v>0</v>
      </c>
      <c r="J8" s="195">
        <v>0</v>
      </c>
      <c r="K8" s="198">
        <v>0</v>
      </c>
      <c r="L8" s="24"/>
      <c r="Q8" s="186"/>
      <c r="R8" s="187"/>
    </row>
    <row r="9" spans="1:18">
      <c r="A9" s="2063" t="s">
        <v>77</v>
      </c>
      <c r="B9" s="2062"/>
      <c r="C9" s="200">
        <v>12522292.940000001</v>
      </c>
      <c r="D9" s="200">
        <v>43108032.937341273</v>
      </c>
      <c r="E9" s="201">
        <v>20774677.698112946</v>
      </c>
      <c r="F9" s="202">
        <v>22241260</v>
      </c>
      <c r="G9" s="200">
        <v>22241260</v>
      </c>
      <c r="H9" s="203">
        <v>50866430</v>
      </c>
      <c r="I9" s="204">
        <v>24045762.719999999</v>
      </c>
      <c r="J9" s="200">
        <v>26658777.347903997</v>
      </c>
      <c r="K9" s="203">
        <v>44266666.060466379</v>
      </c>
      <c r="L9" s="24"/>
      <c r="Q9" s="186"/>
      <c r="R9" s="187"/>
    </row>
    <row r="10" spans="1:18">
      <c r="A10" s="2063" t="s">
        <v>78</v>
      </c>
      <c r="B10" s="2062"/>
      <c r="C10" s="189">
        <v>166366.1</v>
      </c>
      <c r="D10" s="189">
        <v>250472.83000000002</v>
      </c>
      <c r="E10" s="190">
        <v>301541.71000000008</v>
      </c>
      <c r="F10" s="191">
        <v>393920</v>
      </c>
      <c r="G10" s="189">
        <v>393920</v>
      </c>
      <c r="H10" s="192">
        <v>337114</v>
      </c>
      <c r="I10" s="193">
        <v>303130</v>
      </c>
      <c r="J10" s="189">
        <v>395080</v>
      </c>
      <c r="K10" s="192">
        <v>396290</v>
      </c>
      <c r="L10" s="24"/>
      <c r="Q10" s="186"/>
      <c r="R10" s="187"/>
    </row>
    <row r="11" spans="1:18">
      <c r="A11" s="2064" t="s">
        <v>108</v>
      </c>
      <c r="B11" s="2062"/>
      <c r="C11" s="195">
        <v>0</v>
      </c>
      <c r="D11" s="195">
        <v>0</v>
      </c>
      <c r="E11" s="196">
        <v>0</v>
      </c>
      <c r="F11" s="197">
        <v>0</v>
      </c>
      <c r="G11" s="195">
        <v>0</v>
      </c>
      <c r="H11" s="198">
        <v>0</v>
      </c>
      <c r="I11" s="199">
        <v>0</v>
      </c>
      <c r="J11" s="195">
        <v>0</v>
      </c>
      <c r="K11" s="198">
        <v>0</v>
      </c>
      <c r="L11" s="24"/>
      <c r="Q11" s="186"/>
      <c r="R11" s="187"/>
    </row>
    <row r="12" spans="1:18">
      <c r="A12" s="2064" t="s">
        <v>109</v>
      </c>
      <c r="B12" s="2062"/>
      <c r="C12" s="195">
        <v>0</v>
      </c>
      <c r="D12" s="195">
        <v>0</v>
      </c>
      <c r="E12" s="196">
        <v>0</v>
      </c>
      <c r="F12" s="197">
        <v>0</v>
      </c>
      <c r="G12" s="195">
        <v>0</v>
      </c>
      <c r="H12" s="198">
        <v>0</v>
      </c>
      <c r="I12" s="199">
        <v>0</v>
      </c>
      <c r="J12" s="195">
        <v>0</v>
      </c>
      <c r="K12" s="198">
        <v>0</v>
      </c>
      <c r="L12" s="24"/>
      <c r="Q12" s="186"/>
      <c r="R12" s="187"/>
    </row>
    <row r="13" spans="1:18">
      <c r="A13" s="2064" t="s">
        <v>110</v>
      </c>
      <c r="B13" s="2062"/>
      <c r="C13" s="195">
        <v>166366.1</v>
      </c>
      <c r="D13" s="195">
        <v>250472.83000000002</v>
      </c>
      <c r="E13" s="196">
        <v>301541.71000000008</v>
      </c>
      <c r="F13" s="197">
        <v>393920</v>
      </c>
      <c r="G13" s="195">
        <v>393920</v>
      </c>
      <c r="H13" s="198">
        <v>337114</v>
      </c>
      <c r="I13" s="199">
        <v>303130</v>
      </c>
      <c r="J13" s="195">
        <v>395080</v>
      </c>
      <c r="K13" s="198">
        <v>396290</v>
      </c>
      <c r="L13" s="24"/>
      <c r="Q13" s="186"/>
      <c r="R13" s="187"/>
    </row>
    <row r="14" spans="1:18">
      <c r="A14" s="2064" t="s">
        <v>111</v>
      </c>
      <c r="B14" s="2062"/>
      <c r="C14" s="195">
        <v>0</v>
      </c>
      <c r="D14" s="195">
        <v>0</v>
      </c>
      <c r="E14" s="196">
        <v>0</v>
      </c>
      <c r="F14" s="197">
        <v>0</v>
      </c>
      <c r="G14" s="195">
        <v>0</v>
      </c>
      <c r="H14" s="198">
        <v>0</v>
      </c>
      <c r="I14" s="199">
        <v>0</v>
      </c>
      <c r="J14" s="195">
        <v>0</v>
      </c>
      <c r="K14" s="198">
        <v>0</v>
      </c>
      <c r="L14" s="24"/>
      <c r="Q14" s="186"/>
      <c r="R14" s="187"/>
    </row>
    <row r="15" spans="1:18">
      <c r="A15" s="2065" t="s">
        <v>79</v>
      </c>
      <c r="B15" s="2062"/>
      <c r="C15" s="181">
        <v>71615.45</v>
      </c>
      <c r="D15" s="181">
        <v>967334.23380000005</v>
      </c>
      <c r="E15" s="182">
        <v>317570.41000000003</v>
      </c>
      <c r="F15" s="183">
        <v>625820</v>
      </c>
      <c r="G15" s="181">
        <v>629520</v>
      </c>
      <c r="H15" s="184">
        <v>246310</v>
      </c>
      <c r="I15" s="185">
        <v>729000</v>
      </c>
      <c r="J15" s="181">
        <v>659930</v>
      </c>
      <c r="K15" s="184">
        <v>666040</v>
      </c>
      <c r="L15" s="24"/>
      <c r="Q15" s="186"/>
      <c r="R15" s="187"/>
    </row>
    <row r="16" spans="1:18">
      <c r="A16" s="2063" t="s">
        <v>80</v>
      </c>
      <c r="B16" s="2062"/>
      <c r="C16" s="205">
        <v>66100.45</v>
      </c>
      <c r="D16" s="205">
        <v>474910.34380000003</v>
      </c>
      <c r="E16" s="206">
        <v>294922.41000000003</v>
      </c>
      <c r="F16" s="207">
        <v>606820</v>
      </c>
      <c r="G16" s="205">
        <v>610520</v>
      </c>
      <c r="H16" s="208">
        <v>231072</v>
      </c>
      <c r="I16" s="209">
        <v>715000</v>
      </c>
      <c r="J16" s="205">
        <v>640930</v>
      </c>
      <c r="K16" s="208">
        <v>647040</v>
      </c>
      <c r="L16" s="24"/>
      <c r="Q16" s="186"/>
      <c r="R16" s="187"/>
    </row>
    <row r="17" spans="1:18" ht="12.75" customHeight="1">
      <c r="A17" s="2064" t="s">
        <v>112</v>
      </c>
      <c r="B17" s="2062"/>
      <c r="C17" s="195">
        <v>2180.4499999999998</v>
      </c>
      <c r="D17" s="195">
        <v>438212.1838</v>
      </c>
      <c r="E17" s="196">
        <v>266292.03000000003</v>
      </c>
      <c r="F17" s="197">
        <v>544520</v>
      </c>
      <c r="G17" s="195">
        <v>544520</v>
      </c>
      <c r="H17" s="198">
        <v>184876</v>
      </c>
      <c r="I17" s="199">
        <v>543000</v>
      </c>
      <c r="J17" s="195">
        <v>578530</v>
      </c>
      <c r="K17" s="198">
        <v>584540</v>
      </c>
      <c r="L17" s="24"/>
      <c r="Q17" s="186"/>
      <c r="R17" s="187"/>
    </row>
    <row r="18" spans="1:18" ht="12.75" customHeight="1">
      <c r="A18" s="194" t="s">
        <v>113</v>
      </c>
      <c r="B18" s="180"/>
      <c r="C18" s="195">
        <v>0</v>
      </c>
      <c r="D18" s="195">
        <v>0</v>
      </c>
      <c r="E18" s="196">
        <v>0</v>
      </c>
      <c r="F18" s="197">
        <v>0</v>
      </c>
      <c r="G18" s="195">
        <v>0</v>
      </c>
      <c r="H18" s="198">
        <v>0</v>
      </c>
      <c r="I18" s="199">
        <v>0</v>
      </c>
      <c r="J18" s="195">
        <v>0</v>
      </c>
      <c r="K18" s="198">
        <v>0</v>
      </c>
      <c r="L18" s="24"/>
      <c r="Q18" s="186"/>
      <c r="R18" s="187"/>
    </row>
    <row r="19" spans="1:18" ht="12.75" customHeight="1">
      <c r="A19" s="194" t="s">
        <v>114</v>
      </c>
      <c r="B19" s="180"/>
      <c r="C19" s="195">
        <v>0</v>
      </c>
      <c r="D19" s="195">
        <v>0</v>
      </c>
      <c r="E19" s="196">
        <v>0</v>
      </c>
      <c r="F19" s="197">
        <v>0</v>
      </c>
      <c r="G19" s="195">
        <v>0</v>
      </c>
      <c r="H19" s="198">
        <v>0</v>
      </c>
      <c r="I19" s="199">
        <v>0</v>
      </c>
      <c r="J19" s="195">
        <v>0</v>
      </c>
      <c r="K19" s="198">
        <v>0</v>
      </c>
      <c r="L19" s="24"/>
      <c r="Q19" s="186"/>
      <c r="R19" s="187"/>
    </row>
    <row r="20" spans="1:18" ht="12.75" customHeight="1">
      <c r="A20" s="194" t="s">
        <v>115</v>
      </c>
      <c r="B20" s="180"/>
      <c r="C20" s="195">
        <v>13720</v>
      </c>
      <c r="D20" s="195">
        <v>3795</v>
      </c>
      <c r="E20" s="196">
        <v>2840</v>
      </c>
      <c r="F20" s="197">
        <v>8300</v>
      </c>
      <c r="G20" s="195">
        <v>12000</v>
      </c>
      <c r="H20" s="198">
        <v>9734</v>
      </c>
      <c r="I20" s="199">
        <v>10000</v>
      </c>
      <c r="J20" s="195">
        <v>8400</v>
      </c>
      <c r="K20" s="198">
        <v>8500</v>
      </c>
      <c r="L20" s="24"/>
      <c r="Q20" s="186"/>
      <c r="R20" s="187"/>
    </row>
    <row r="21" spans="1:18" ht="12.75" customHeight="1">
      <c r="A21" s="194" t="s">
        <v>116</v>
      </c>
      <c r="B21" s="180"/>
      <c r="C21" s="195">
        <v>0</v>
      </c>
      <c r="D21" s="195">
        <v>0</v>
      </c>
      <c r="E21" s="196">
        <v>0</v>
      </c>
      <c r="F21" s="197">
        <v>0</v>
      </c>
      <c r="G21" s="195">
        <v>0</v>
      </c>
      <c r="H21" s="198">
        <v>0</v>
      </c>
      <c r="I21" s="199">
        <v>0</v>
      </c>
      <c r="J21" s="195">
        <v>0</v>
      </c>
      <c r="K21" s="198">
        <v>0</v>
      </c>
      <c r="L21" s="24"/>
      <c r="Q21" s="186"/>
      <c r="R21" s="187"/>
    </row>
    <row r="22" spans="1:18" ht="12.75" customHeight="1">
      <c r="A22" s="194" t="s">
        <v>117</v>
      </c>
      <c r="B22" s="180"/>
      <c r="C22" s="195">
        <v>0</v>
      </c>
      <c r="D22" s="195">
        <v>0</v>
      </c>
      <c r="E22" s="196">
        <v>0</v>
      </c>
      <c r="F22" s="197">
        <v>0</v>
      </c>
      <c r="G22" s="195">
        <v>0</v>
      </c>
      <c r="H22" s="198">
        <v>0</v>
      </c>
      <c r="I22" s="199">
        <v>0</v>
      </c>
      <c r="J22" s="195">
        <v>0</v>
      </c>
      <c r="K22" s="198">
        <v>0</v>
      </c>
      <c r="L22" s="24"/>
      <c r="Q22" s="186"/>
      <c r="R22" s="187"/>
    </row>
    <row r="23" spans="1:18" ht="12.75" customHeight="1">
      <c r="A23" s="194" t="s">
        <v>118</v>
      </c>
      <c r="B23" s="180"/>
      <c r="C23" s="195">
        <v>50200</v>
      </c>
      <c r="D23" s="195">
        <v>32903.160000000003</v>
      </c>
      <c r="E23" s="196">
        <v>25790.38</v>
      </c>
      <c r="F23" s="197">
        <v>54000</v>
      </c>
      <c r="G23" s="195">
        <v>54000</v>
      </c>
      <c r="H23" s="198">
        <v>36462</v>
      </c>
      <c r="I23" s="199">
        <v>162000</v>
      </c>
      <c r="J23" s="195">
        <v>54000</v>
      </c>
      <c r="K23" s="198">
        <v>54000</v>
      </c>
      <c r="L23" s="24"/>
      <c r="Q23" s="186"/>
      <c r="R23" s="187"/>
    </row>
    <row r="24" spans="1:18" ht="12.75" customHeight="1">
      <c r="A24" s="194" t="s">
        <v>119</v>
      </c>
      <c r="B24" s="180"/>
      <c r="C24" s="195">
        <v>0</v>
      </c>
      <c r="D24" s="195">
        <v>0</v>
      </c>
      <c r="E24" s="196">
        <v>0</v>
      </c>
      <c r="F24" s="197">
        <v>0</v>
      </c>
      <c r="G24" s="195">
        <v>0</v>
      </c>
      <c r="H24" s="198">
        <v>0</v>
      </c>
      <c r="I24" s="199">
        <v>0</v>
      </c>
      <c r="J24" s="195">
        <v>0</v>
      </c>
      <c r="K24" s="198">
        <v>0</v>
      </c>
      <c r="L24" s="24"/>
      <c r="Q24" s="186"/>
      <c r="R24" s="187"/>
    </row>
    <row r="25" spans="1:18" ht="12.75" customHeight="1">
      <c r="A25" s="188" t="s">
        <v>81</v>
      </c>
      <c r="B25" s="180"/>
      <c r="C25" s="195">
        <v>5515</v>
      </c>
      <c r="D25" s="195">
        <v>492423.89</v>
      </c>
      <c r="E25" s="196">
        <v>21280</v>
      </c>
      <c r="F25" s="197">
        <v>14000</v>
      </c>
      <c r="G25" s="195">
        <v>14000</v>
      </c>
      <c r="H25" s="198">
        <v>13444</v>
      </c>
      <c r="I25" s="199">
        <v>12000</v>
      </c>
      <c r="J25" s="195">
        <v>14000</v>
      </c>
      <c r="K25" s="198">
        <v>14000</v>
      </c>
      <c r="L25" s="24"/>
      <c r="Q25" s="186"/>
      <c r="R25" s="187"/>
    </row>
    <row r="26" spans="1:18" ht="12.75" customHeight="1">
      <c r="A26" s="188" t="s">
        <v>82</v>
      </c>
      <c r="B26" s="180"/>
      <c r="C26" s="205">
        <v>0</v>
      </c>
      <c r="D26" s="205">
        <v>0</v>
      </c>
      <c r="E26" s="206">
        <v>1368</v>
      </c>
      <c r="F26" s="207">
        <v>5000</v>
      </c>
      <c r="G26" s="205">
        <v>5000</v>
      </c>
      <c r="H26" s="208">
        <v>1794</v>
      </c>
      <c r="I26" s="209">
        <v>2000</v>
      </c>
      <c r="J26" s="205">
        <v>5000</v>
      </c>
      <c r="K26" s="208">
        <v>5000</v>
      </c>
      <c r="L26" s="24"/>
      <c r="Q26" s="186"/>
      <c r="R26" s="187"/>
    </row>
    <row r="27" spans="1:18" ht="12.75" customHeight="1">
      <c r="A27" s="194" t="s">
        <v>120</v>
      </c>
      <c r="B27" s="180"/>
      <c r="C27" s="195">
        <v>0</v>
      </c>
      <c r="D27" s="195">
        <v>0</v>
      </c>
      <c r="E27" s="196">
        <v>0</v>
      </c>
      <c r="F27" s="197">
        <v>0</v>
      </c>
      <c r="G27" s="195">
        <v>0</v>
      </c>
      <c r="H27" s="198">
        <v>0</v>
      </c>
      <c r="I27" s="199">
        <v>0</v>
      </c>
      <c r="J27" s="195">
        <v>0</v>
      </c>
      <c r="K27" s="198">
        <v>0</v>
      </c>
      <c r="L27" s="24"/>
      <c r="Q27" s="186"/>
      <c r="R27" s="187"/>
    </row>
    <row r="28" spans="1:18" ht="12.75" customHeight="1">
      <c r="A28" s="194" t="s">
        <v>121</v>
      </c>
      <c r="B28" s="180"/>
      <c r="C28" s="195">
        <v>0</v>
      </c>
      <c r="D28" s="195">
        <v>0</v>
      </c>
      <c r="E28" s="196">
        <v>1368</v>
      </c>
      <c r="F28" s="197">
        <v>5000</v>
      </c>
      <c r="G28" s="195">
        <v>5000</v>
      </c>
      <c r="H28" s="198">
        <v>1794</v>
      </c>
      <c r="I28" s="199">
        <v>2000</v>
      </c>
      <c r="J28" s="195">
        <v>5000</v>
      </c>
      <c r="K28" s="198">
        <v>5000</v>
      </c>
      <c r="L28" s="24"/>
      <c r="Q28" s="186"/>
      <c r="R28" s="187"/>
    </row>
    <row r="29" spans="1:18" ht="12.75" customHeight="1">
      <c r="A29" s="194" t="s">
        <v>122</v>
      </c>
      <c r="B29" s="180"/>
      <c r="C29" s="195">
        <v>0</v>
      </c>
      <c r="D29" s="195">
        <v>0</v>
      </c>
      <c r="E29" s="196">
        <v>0</v>
      </c>
      <c r="F29" s="197">
        <v>0</v>
      </c>
      <c r="G29" s="195">
        <v>0</v>
      </c>
      <c r="H29" s="198">
        <v>0</v>
      </c>
      <c r="I29" s="199">
        <v>0</v>
      </c>
      <c r="J29" s="195">
        <v>0</v>
      </c>
      <c r="K29" s="198">
        <v>0</v>
      </c>
      <c r="L29" s="24"/>
      <c r="Q29" s="186"/>
      <c r="R29" s="187"/>
    </row>
    <row r="30" spans="1:18" ht="12.75" customHeight="1">
      <c r="A30" s="194" t="s">
        <v>123</v>
      </c>
      <c r="B30" s="180"/>
      <c r="C30" s="195">
        <v>0</v>
      </c>
      <c r="D30" s="195">
        <v>0</v>
      </c>
      <c r="E30" s="196">
        <v>0</v>
      </c>
      <c r="F30" s="197">
        <v>0</v>
      </c>
      <c r="G30" s="195">
        <v>0</v>
      </c>
      <c r="H30" s="198">
        <v>0</v>
      </c>
      <c r="I30" s="199">
        <v>0</v>
      </c>
      <c r="J30" s="195">
        <v>0</v>
      </c>
      <c r="K30" s="198">
        <v>0</v>
      </c>
      <c r="L30" s="24"/>
      <c r="Q30" s="186"/>
      <c r="R30" s="187"/>
    </row>
    <row r="31" spans="1:18" ht="12.75" customHeight="1">
      <c r="A31" s="194" t="s">
        <v>94</v>
      </c>
      <c r="B31" s="180"/>
      <c r="C31" s="195">
        <v>0</v>
      </c>
      <c r="D31" s="195">
        <v>0</v>
      </c>
      <c r="E31" s="196">
        <v>0</v>
      </c>
      <c r="F31" s="197">
        <v>0</v>
      </c>
      <c r="G31" s="195">
        <v>0</v>
      </c>
      <c r="H31" s="198">
        <v>0</v>
      </c>
      <c r="I31" s="199">
        <v>0</v>
      </c>
      <c r="J31" s="195">
        <v>0</v>
      </c>
      <c r="K31" s="198">
        <v>0</v>
      </c>
      <c r="L31" s="24"/>
      <c r="Q31" s="186"/>
      <c r="R31" s="187"/>
    </row>
    <row r="32" spans="1:18" ht="12.75" customHeight="1">
      <c r="A32" s="188" t="s">
        <v>83</v>
      </c>
      <c r="B32" s="180"/>
      <c r="C32" s="210">
        <v>0</v>
      </c>
      <c r="D32" s="210">
        <v>0</v>
      </c>
      <c r="E32" s="211">
        <v>0</v>
      </c>
      <c r="F32" s="212">
        <v>0</v>
      </c>
      <c r="G32" s="210">
        <v>0</v>
      </c>
      <c r="H32" s="213">
        <v>0</v>
      </c>
      <c r="I32" s="214">
        <v>0</v>
      </c>
      <c r="J32" s="210">
        <v>0</v>
      </c>
      <c r="K32" s="213">
        <v>0</v>
      </c>
      <c r="L32" s="24"/>
      <c r="Q32" s="186"/>
      <c r="R32" s="187"/>
    </row>
    <row r="33" spans="1:18" ht="12.75" customHeight="1">
      <c r="A33" s="188" t="s">
        <v>84</v>
      </c>
      <c r="B33" s="180"/>
      <c r="C33" s="205">
        <v>0</v>
      </c>
      <c r="D33" s="205">
        <v>0</v>
      </c>
      <c r="E33" s="206">
        <v>0</v>
      </c>
      <c r="F33" s="207">
        <v>0</v>
      </c>
      <c r="G33" s="205">
        <v>0</v>
      </c>
      <c r="H33" s="208">
        <v>0</v>
      </c>
      <c r="I33" s="209">
        <v>0</v>
      </c>
      <c r="J33" s="205">
        <v>0</v>
      </c>
      <c r="K33" s="208">
        <v>0</v>
      </c>
      <c r="L33" s="24"/>
      <c r="Q33" s="186"/>
      <c r="R33" s="187"/>
    </row>
    <row r="34" spans="1:18" ht="12.75" customHeight="1">
      <c r="A34" s="194" t="s">
        <v>124</v>
      </c>
      <c r="B34" s="180"/>
      <c r="C34" s="195">
        <v>0</v>
      </c>
      <c r="D34" s="195">
        <v>0</v>
      </c>
      <c r="E34" s="196">
        <v>0</v>
      </c>
      <c r="F34" s="197">
        <v>0</v>
      </c>
      <c r="G34" s="195">
        <v>0</v>
      </c>
      <c r="H34" s="198">
        <v>0</v>
      </c>
      <c r="I34" s="199">
        <v>0</v>
      </c>
      <c r="J34" s="195">
        <v>0</v>
      </c>
      <c r="K34" s="198">
        <v>0</v>
      </c>
      <c r="L34" s="24"/>
      <c r="Q34" s="186"/>
      <c r="R34" s="187"/>
    </row>
    <row r="35" spans="1:18" ht="12.75" customHeight="1">
      <c r="A35" s="194" t="s">
        <v>125</v>
      </c>
      <c r="B35" s="180"/>
      <c r="C35" s="195">
        <v>0</v>
      </c>
      <c r="D35" s="195">
        <v>0</v>
      </c>
      <c r="E35" s="196">
        <v>0</v>
      </c>
      <c r="F35" s="197">
        <v>0</v>
      </c>
      <c r="G35" s="195">
        <v>0</v>
      </c>
      <c r="H35" s="198">
        <v>0</v>
      </c>
      <c r="I35" s="199">
        <v>0</v>
      </c>
      <c r="J35" s="195">
        <v>0</v>
      </c>
      <c r="K35" s="198">
        <v>0</v>
      </c>
      <c r="L35" s="24"/>
      <c r="Q35" s="186"/>
      <c r="R35" s="187"/>
    </row>
    <row r="36" spans="1:18" ht="12.75" customHeight="1">
      <c r="A36" s="194" t="s">
        <v>126</v>
      </c>
      <c r="B36" s="180"/>
      <c r="C36" s="195">
        <v>0</v>
      </c>
      <c r="D36" s="195">
        <v>0</v>
      </c>
      <c r="E36" s="196">
        <v>0</v>
      </c>
      <c r="F36" s="197">
        <v>0</v>
      </c>
      <c r="G36" s="195">
        <v>0</v>
      </c>
      <c r="H36" s="198">
        <v>0</v>
      </c>
      <c r="I36" s="199">
        <v>0</v>
      </c>
      <c r="J36" s="195">
        <v>0</v>
      </c>
      <c r="K36" s="198">
        <v>0</v>
      </c>
      <c r="L36" s="24"/>
      <c r="Q36" s="186"/>
      <c r="R36" s="187"/>
    </row>
    <row r="37" spans="1:18" ht="12.75" customHeight="1">
      <c r="A37" s="179" t="s">
        <v>85</v>
      </c>
      <c r="B37" s="215"/>
      <c r="C37" s="181">
        <v>4078576.8500000006</v>
      </c>
      <c r="D37" s="181">
        <v>4675344.3099999996</v>
      </c>
      <c r="E37" s="182">
        <v>5019622.6100000003</v>
      </c>
      <c r="F37" s="183">
        <v>10833500</v>
      </c>
      <c r="G37" s="181">
        <v>12133500</v>
      </c>
      <c r="H37" s="184">
        <v>8558581</v>
      </c>
      <c r="I37" s="185">
        <v>16524800</v>
      </c>
      <c r="J37" s="181">
        <v>10833800</v>
      </c>
      <c r="K37" s="184">
        <v>10834100</v>
      </c>
      <c r="L37" s="24"/>
      <c r="Q37" s="186"/>
      <c r="R37" s="187"/>
    </row>
    <row r="38" spans="1:18" ht="12.75" customHeight="1">
      <c r="A38" s="188" t="s">
        <v>86</v>
      </c>
      <c r="B38" s="215"/>
      <c r="C38" s="205">
        <v>0</v>
      </c>
      <c r="D38" s="205">
        <v>0</v>
      </c>
      <c r="E38" s="206">
        <v>0</v>
      </c>
      <c r="F38" s="207">
        <v>0</v>
      </c>
      <c r="G38" s="205">
        <v>0</v>
      </c>
      <c r="H38" s="208">
        <v>0</v>
      </c>
      <c r="I38" s="209">
        <v>0</v>
      </c>
      <c r="J38" s="205">
        <v>0</v>
      </c>
      <c r="K38" s="208">
        <v>0</v>
      </c>
      <c r="L38" s="24"/>
      <c r="Q38" s="186"/>
      <c r="R38" s="187"/>
    </row>
    <row r="39" spans="1:18" ht="12.75" customHeight="1">
      <c r="A39" s="194" t="s">
        <v>127</v>
      </c>
      <c r="B39" s="215"/>
      <c r="C39" s="195">
        <v>0</v>
      </c>
      <c r="D39" s="195">
        <v>0</v>
      </c>
      <c r="E39" s="196">
        <v>0</v>
      </c>
      <c r="F39" s="197">
        <v>0</v>
      </c>
      <c r="G39" s="195">
        <v>0</v>
      </c>
      <c r="H39" s="198">
        <v>0</v>
      </c>
      <c r="I39" s="199">
        <v>0</v>
      </c>
      <c r="J39" s="195">
        <v>0</v>
      </c>
      <c r="K39" s="198">
        <v>0</v>
      </c>
      <c r="L39" s="24"/>
      <c r="Q39" s="186"/>
      <c r="R39" s="187"/>
    </row>
    <row r="40" spans="1:18" ht="12.75" customHeight="1">
      <c r="A40" s="194" t="s">
        <v>128</v>
      </c>
      <c r="B40" s="215"/>
      <c r="C40" s="195">
        <v>0</v>
      </c>
      <c r="D40" s="195">
        <v>0</v>
      </c>
      <c r="E40" s="196">
        <v>0</v>
      </c>
      <c r="F40" s="197">
        <v>0</v>
      </c>
      <c r="G40" s="195">
        <v>0</v>
      </c>
      <c r="H40" s="198">
        <v>0</v>
      </c>
      <c r="I40" s="199">
        <v>0</v>
      </c>
      <c r="J40" s="195">
        <v>0</v>
      </c>
      <c r="K40" s="198">
        <v>0</v>
      </c>
      <c r="L40" s="24"/>
      <c r="Q40" s="186"/>
      <c r="R40" s="187"/>
    </row>
    <row r="41" spans="1:18" ht="12.75" customHeight="1">
      <c r="A41" s="194" t="s">
        <v>129</v>
      </c>
      <c r="B41" s="215"/>
      <c r="C41" s="195">
        <v>0</v>
      </c>
      <c r="D41" s="195">
        <v>0</v>
      </c>
      <c r="E41" s="196">
        <v>0</v>
      </c>
      <c r="F41" s="197">
        <v>0</v>
      </c>
      <c r="G41" s="195">
        <v>0</v>
      </c>
      <c r="H41" s="198">
        <v>0</v>
      </c>
      <c r="I41" s="199">
        <v>0</v>
      </c>
      <c r="J41" s="195">
        <v>0</v>
      </c>
      <c r="K41" s="198">
        <v>0</v>
      </c>
      <c r="L41" s="24"/>
      <c r="Q41" s="186"/>
      <c r="R41" s="187"/>
    </row>
    <row r="42" spans="1:18" ht="12.75" customHeight="1">
      <c r="A42" s="188" t="s">
        <v>87</v>
      </c>
      <c r="B42" s="215"/>
      <c r="C42" s="205">
        <v>4078576.8500000006</v>
      </c>
      <c r="D42" s="205">
        <v>4675344.3099999996</v>
      </c>
      <c r="E42" s="206">
        <v>5019622.6100000003</v>
      </c>
      <c r="F42" s="207">
        <v>10833500</v>
      </c>
      <c r="G42" s="205">
        <v>12133500</v>
      </c>
      <c r="H42" s="208">
        <v>8558581</v>
      </c>
      <c r="I42" s="209">
        <v>16524800</v>
      </c>
      <c r="J42" s="205">
        <v>10833800</v>
      </c>
      <c r="K42" s="208">
        <v>10834100</v>
      </c>
      <c r="L42" s="24"/>
      <c r="Q42" s="186"/>
      <c r="R42" s="187"/>
    </row>
    <row r="43" spans="1:18" ht="12.75" customHeight="1">
      <c r="A43" s="194" t="s">
        <v>130</v>
      </c>
      <c r="B43" s="215"/>
      <c r="C43" s="195">
        <v>0</v>
      </c>
      <c r="D43" s="195">
        <v>0</v>
      </c>
      <c r="E43" s="196">
        <v>0</v>
      </c>
      <c r="F43" s="197">
        <v>0</v>
      </c>
      <c r="G43" s="195">
        <v>0</v>
      </c>
      <c r="H43" s="198">
        <v>0</v>
      </c>
      <c r="I43" s="199">
        <v>0</v>
      </c>
      <c r="J43" s="195">
        <v>0</v>
      </c>
      <c r="K43" s="198">
        <v>0</v>
      </c>
      <c r="L43" s="24"/>
      <c r="Q43" s="186"/>
      <c r="R43" s="187"/>
    </row>
    <row r="44" spans="1:18" ht="12.75" customHeight="1">
      <c r="A44" s="194" t="s">
        <v>131</v>
      </c>
      <c r="B44" s="215"/>
      <c r="C44" s="195">
        <v>0</v>
      </c>
      <c r="D44" s="195">
        <v>0</v>
      </c>
      <c r="E44" s="196">
        <v>0</v>
      </c>
      <c r="F44" s="197">
        <v>0</v>
      </c>
      <c r="G44" s="195">
        <v>0</v>
      </c>
      <c r="H44" s="198">
        <v>0</v>
      </c>
      <c r="I44" s="199">
        <v>0</v>
      </c>
      <c r="J44" s="195">
        <v>0</v>
      </c>
      <c r="K44" s="198">
        <v>0</v>
      </c>
      <c r="L44" s="24"/>
      <c r="Q44" s="186"/>
      <c r="R44" s="187"/>
    </row>
    <row r="45" spans="1:18" ht="12.75" customHeight="1">
      <c r="A45" s="194" t="s">
        <v>132</v>
      </c>
      <c r="B45" s="215"/>
      <c r="C45" s="195">
        <v>0</v>
      </c>
      <c r="D45" s="195">
        <v>0</v>
      </c>
      <c r="E45" s="196">
        <v>0</v>
      </c>
      <c r="F45" s="197">
        <v>0</v>
      </c>
      <c r="G45" s="195">
        <v>0</v>
      </c>
      <c r="H45" s="198">
        <v>0</v>
      </c>
      <c r="I45" s="199">
        <v>0</v>
      </c>
      <c r="J45" s="195">
        <v>0</v>
      </c>
      <c r="K45" s="198">
        <v>0</v>
      </c>
      <c r="L45" s="24"/>
      <c r="Q45" s="186"/>
      <c r="R45" s="187"/>
    </row>
    <row r="46" spans="1:18" ht="12.75" customHeight="1">
      <c r="A46" s="194" t="s">
        <v>133</v>
      </c>
      <c r="B46" s="215"/>
      <c r="C46" s="195">
        <v>4078576.8500000006</v>
      </c>
      <c r="D46" s="195">
        <v>4675344.3099999996</v>
      </c>
      <c r="E46" s="196">
        <v>5019622.6100000003</v>
      </c>
      <c r="F46" s="197">
        <v>10833500</v>
      </c>
      <c r="G46" s="195">
        <v>12133500</v>
      </c>
      <c r="H46" s="198">
        <v>8558581</v>
      </c>
      <c r="I46" s="199">
        <v>16524800</v>
      </c>
      <c r="J46" s="195">
        <v>10833800</v>
      </c>
      <c r="K46" s="198">
        <v>10834100</v>
      </c>
      <c r="L46" s="24"/>
      <c r="Q46" s="186"/>
      <c r="R46" s="187"/>
    </row>
    <row r="47" spans="1:18" ht="12.75" customHeight="1">
      <c r="A47" s="194" t="s">
        <v>134</v>
      </c>
      <c r="B47" s="215"/>
      <c r="C47" s="195">
        <v>0</v>
      </c>
      <c r="D47" s="195">
        <v>0</v>
      </c>
      <c r="E47" s="196">
        <v>0</v>
      </c>
      <c r="F47" s="197">
        <v>0</v>
      </c>
      <c r="G47" s="195">
        <v>0</v>
      </c>
      <c r="H47" s="198">
        <v>0</v>
      </c>
      <c r="I47" s="199">
        <v>0</v>
      </c>
      <c r="J47" s="195">
        <v>0</v>
      </c>
      <c r="K47" s="198">
        <v>0</v>
      </c>
      <c r="L47" s="24"/>
      <c r="Q47" s="186"/>
      <c r="R47" s="187"/>
    </row>
    <row r="48" spans="1:18" ht="12.75" customHeight="1">
      <c r="A48" s="188" t="s">
        <v>88</v>
      </c>
      <c r="B48" s="215"/>
      <c r="C48" s="205">
        <v>0</v>
      </c>
      <c r="D48" s="205">
        <v>0</v>
      </c>
      <c r="E48" s="206">
        <v>0</v>
      </c>
      <c r="F48" s="207">
        <v>0</v>
      </c>
      <c r="G48" s="205">
        <v>0</v>
      </c>
      <c r="H48" s="208">
        <v>0</v>
      </c>
      <c r="I48" s="209">
        <v>0</v>
      </c>
      <c r="J48" s="205">
        <v>0</v>
      </c>
      <c r="K48" s="208">
        <v>0</v>
      </c>
      <c r="L48" s="24"/>
      <c r="Q48" s="186"/>
      <c r="R48" s="187"/>
    </row>
    <row r="49" spans="1:18" ht="12.75" customHeight="1">
      <c r="A49" s="194" t="s">
        <v>135</v>
      </c>
      <c r="B49" s="215"/>
      <c r="C49" s="195">
        <v>0</v>
      </c>
      <c r="D49" s="195">
        <v>0</v>
      </c>
      <c r="E49" s="196">
        <v>0</v>
      </c>
      <c r="F49" s="197">
        <v>0</v>
      </c>
      <c r="G49" s="195">
        <v>0</v>
      </c>
      <c r="H49" s="198">
        <v>0</v>
      </c>
      <c r="I49" s="199">
        <v>0</v>
      </c>
      <c r="J49" s="195">
        <v>0</v>
      </c>
      <c r="K49" s="198">
        <v>0</v>
      </c>
      <c r="L49" s="24"/>
      <c r="Q49" s="186"/>
      <c r="R49" s="187"/>
    </row>
    <row r="50" spans="1:18" ht="12.75" customHeight="1">
      <c r="A50" s="194" t="s">
        <v>136</v>
      </c>
      <c r="B50" s="215"/>
      <c r="C50" s="195">
        <v>0</v>
      </c>
      <c r="D50" s="195">
        <v>0</v>
      </c>
      <c r="E50" s="196">
        <v>0</v>
      </c>
      <c r="F50" s="197">
        <v>0</v>
      </c>
      <c r="G50" s="195">
        <v>0</v>
      </c>
      <c r="H50" s="198">
        <v>0</v>
      </c>
      <c r="I50" s="199">
        <v>0</v>
      </c>
      <c r="J50" s="195">
        <v>0</v>
      </c>
      <c r="K50" s="198">
        <v>0</v>
      </c>
      <c r="L50" s="24"/>
      <c r="Q50" s="186"/>
      <c r="R50" s="187"/>
    </row>
    <row r="51" spans="1:18" ht="12.75" customHeight="1">
      <c r="A51" s="194" t="s">
        <v>94</v>
      </c>
      <c r="B51" s="215"/>
      <c r="C51" s="195">
        <v>0</v>
      </c>
      <c r="D51" s="195">
        <v>0</v>
      </c>
      <c r="E51" s="196">
        <v>0</v>
      </c>
      <c r="F51" s="197">
        <v>0</v>
      </c>
      <c r="G51" s="195">
        <v>0</v>
      </c>
      <c r="H51" s="198">
        <v>0</v>
      </c>
      <c r="I51" s="199">
        <v>0</v>
      </c>
      <c r="J51" s="195">
        <v>0</v>
      </c>
      <c r="K51" s="198">
        <v>0</v>
      </c>
      <c r="L51" s="24"/>
      <c r="Q51" s="186"/>
      <c r="R51" s="187"/>
    </row>
    <row r="52" spans="1:18" ht="12.75" customHeight="1">
      <c r="A52" s="179" t="s">
        <v>89</v>
      </c>
      <c r="B52" s="215"/>
      <c r="C52" s="181">
        <v>10121054.800000001</v>
      </c>
      <c r="D52" s="181">
        <v>19333414.59</v>
      </c>
      <c r="E52" s="182">
        <v>25865982.175000004</v>
      </c>
      <c r="F52" s="183">
        <v>15468195</v>
      </c>
      <c r="G52" s="181">
        <v>15468195</v>
      </c>
      <c r="H52" s="184">
        <v>16705446</v>
      </c>
      <c r="I52" s="185">
        <v>11627450.833600001</v>
      </c>
      <c r="J52" s="181">
        <v>17053765</v>
      </c>
      <c r="K52" s="184">
        <v>18852710</v>
      </c>
      <c r="L52" s="24"/>
      <c r="Q52" s="186"/>
      <c r="R52" s="187"/>
    </row>
    <row r="53" spans="1:18" ht="12.75" customHeight="1">
      <c r="A53" s="188" t="s">
        <v>90</v>
      </c>
      <c r="B53" s="215"/>
      <c r="C53" s="205">
        <v>3821820.7</v>
      </c>
      <c r="D53" s="205">
        <v>9356402.3500000015</v>
      </c>
      <c r="E53" s="206">
        <v>7893831.9999999991</v>
      </c>
      <c r="F53" s="207">
        <v>6821175</v>
      </c>
      <c r="G53" s="205">
        <v>6821175</v>
      </c>
      <c r="H53" s="208">
        <v>6992407</v>
      </c>
      <c r="I53" s="209">
        <v>5315062.8486000011</v>
      </c>
      <c r="J53" s="205">
        <v>7888805</v>
      </c>
      <c r="K53" s="208">
        <v>9138620</v>
      </c>
      <c r="L53" s="24"/>
      <c r="Q53" s="186"/>
      <c r="R53" s="187"/>
    </row>
    <row r="54" spans="1:18" ht="12.75" customHeight="1">
      <c r="A54" s="194" t="s">
        <v>137</v>
      </c>
      <c r="B54" s="215"/>
      <c r="C54" s="195">
        <v>3821820.7</v>
      </c>
      <c r="D54" s="195">
        <v>9356402.3500000015</v>
      </c>
      <c r="E54" s="196">
        <v>7893831.9999999991</v>
      </c>
      <c r="F54" s="197">
        <v>6821175</v>
      </c>
      <c r="G54" s="195">
        <v>6821175</v>
      </c>
      <c r="H54" s="198">
        <v>6992407</v>
      </c>
      <c r="I54" s="199">
        <v>5315062.8486000011</v>
      </c>
      <c r="J54" s="195">
        <v>7888805</v>
      </c>
      <c r="K54" s="198">
        <v>9138620</v>
      </c>
      <c r="L54" s="24"/>
      <c r="Q54" s="186"/>
      <c r="R54" s="187"/>
    </row>
    <row r="55" spans="1:18" ht="12.75" customHeight="1">
      <c r="A55" s="194" t="s">
        <v>138</v>
      </c>
      <c r="B55" s="215"/>
      <c r="C55" s="195">
        <v>0</v>
      </c>
      <c r="D55" s="195">
        <v>0</v>
      </c>
      <c r="E55" s="196">
        <v>0</v>
      </c>
      <c r="F55" s="197">
        <v>0</v>
      </c>
      <c r="G55" s="195">
        <v>0</v>
      </c>
      <c r="H55" s="198">
        <v>0</v>
      </c>
      <c r="I55" s="199">
        <v>0</v>
      </c>
      <c r="J55" s="195">
        <v>0</v>
      </c>
      <c r="K55" s="198">
        <v>0</v>
      </c>
      <c r="L55" s="24"/>
      <c r="Q55" s="186"/>
      <c r="R55" s="187"/>
    </row>
    <row r="56" spans="1:18" ht="12.75" customHeight="1">
      <c r="A56" s="188" t="s">
        <v>91</v>
      </c>
      <c r="B56" s="215"/>
      <c r="C56" s="205">
        <v>2511230.62</v>
      </c>
      <c r="D56" s="205">
        <v>5503983.0099999998</v>
      </c>
      <c r="E56" s="206">
        <v>13895927.555000003</v>
      </c>
      <c r="F56" s="207">
        <v>3906885</v>
      </c>
      <c r="G56" s="205">
        <v>3906885</v>
      </c>
      <c r="H56" s="208">
        <v>4877752</v>
      </c>
      <c r="I56" s="209">
        <v>2116520.77</v>
      </c>
      <c r="J56" s="205">
        <v>4140490</v>
      </c>
      <c r="K56" s="208">
        <v>4388120</v>
      </c>
      <c r="L56" s="24"/>
      <c r="Q56" s="186"/>
      <c r="R56" s="187"/>
    </row>
    <row r="57" spans="1:18" ht="12.75" customHeight="1">
      <c r="A57" s="194" t="s">
        <v>139</v>
      </c>
      <c r="B57" s="215"/>
      <c r="C57" s="195">
        <v>2511230.62</v>
      </c>
      <c r="D57" s="195">
        <v>5503983.0099999998</v>
      </c>
      <c r="E57" s="196">
        <v>13895927.555000003</v>
      </c>
      <c r="F57" s="197">
        <v>3906885</v>
      </c>
      <c r="G57" s="195">
        <v>3906885</v>
      </c>
      <c r="H57" s="198">
        <v>4877752</v>
      </c>
      <c r="I57" s="199">
        <v>2116520.77</v>
      </c>
      <c r="J57" s="195">
        <v>4140490</v>
      </c>
      <c r="K57" s="198">
        <v>4388120</v>
      </c>
      <c r="L57" s="24"/>
      <c r="Q57" s="186"/>
      <c r="R57" s="187"/>
    </row>
    <row r="58" spans="1:18" ht="12.75" customHeight="1">
      <c r="A58" s="194" t="s">
        <v>140</v>
      </c>
      <c r="B58" s="215"/>
      <c r="C58" s="195">
        <v>0</v>
      </c>
      <c r="D58" s="195">
        <v>0</v>
      </c>
      <c r="E58" s="196">
        <v>0</v>
      </c>
      <c r="F58" s="197">
        <v>0</v>
      </c>
      <c r="G58" s="195">
        <v>0</v>
      </c>
      <c r="H58" s="198">
        <v>0</v>
      </c>
      <c r="I58" s="199">
        <v>0</v>
      </c>
      <c r="J58" s="195">
        <v>0</v>
      </c>
      <c r="K58" s="198">
        <v>0</v>
      </c>
      <c r="L58" s="24"/>
      <c r="Q58" s="186"/>
      <c r="R58" s="187"/>
    </row>
    <row r="59" spans="1:18" ht="12.75" customHeight="1">
      <c r="A59" s="188" t="s">
        <v>92</v>
      </c>
      <c r="B59" s="215"/>
      <c r="C59" s="205">
        <v>1942206.9</v>
      </c>
      <c r="D59" s="205">
        <v>2475726.42</v>
      </c>
      <c r="E59" s="206">
        <v>1794711.9999999998</v>
      </c>
      <c r="F59" s="207">
        <v>2410475</v>
      </c>
      <c r="G59" s="205">
        <v>2410475</v>
      </c>
      <c r="H59" s="208">
        <v>2430517</v>
      </c>
      <c r="I59" s="209">
        <v>1603002.1949999998</v>
      </c>
      <c r="J59" s="205">
        <v>2555100</v>
      </c>
      <c r="K59" s="208">
        <v>2708410</v>
      </c>
      <c r="L59" s="24"/>
      <c r="Q59" s="186"/>
      <c r="R59" s="187"/>
    </row>
    <row r="60" spans="1:18" ht="12.75" customHeight="1">
      <c r="A60" s="194" t="s">
        <v>141</v>
      </c>
      <c r="B60" s="215"/>
      <c r="C60" s="195">
        <v>1942206.9</v>
      </c>
      <c r="D60" s="195">
        <v>2475726.42</v>
      </c>
      <c r="E60" s="196">
        <v>1794711.9999999998</v>
      </c>
      <c r="F60" s="197">
        <v>2410475</v>
      </c>
      <c r="G60" s="195">
        <v>2410475</v>
      </c>
      <c r="H60" s="198">
        <v>2430517</v>
      </c>
      <c r="I60" s="199">
        <v>1603002.1949999998</v>
      </c>
      <c r="J60" s="195">
        <v>2555100</v>
      </c>
      <c r="K60" s="198">
        <v>2708410</v>
      </c>
      <c r="L60" s="24"/>
      <c r="Q60" s="186"/>
      <c r="R60" s="187"/>
    </row>
    <row r="61" spans="1:18" ht="12.75" customHeight="1">
      <c r="A61" s="194" t="s">
        <v>142</v>
      </c>
      <c r="B61" s="215"/>
      <c r="C61" s="195">
        <v>0</v>
      </c>
      <c r="D61" s="195">
        <v>0</v>
      </c>
      <c r="E61" s="196">
        <v>0</v>
      </c>
      <c r="F61" s="197">
        <v>0</v>
      </c>
      <c r="G61" s="195">
        <v>0</v>
      </c>
      <c r="H61" s="198">
        <v>0</v>
      </c>
      <c r="I61" s="199">
        <v>0</v>
      </c>
      <c r="J61" s="195">
        <v>0</v>
      </c>
      <c r="K61" s="198">
        <v>0</v>
      </c>
      <c r="L61" s="24"/>
      <c r="Q61" s="186"/>
      <c r="R61" s="187"/>
    </row>
    <row r="62" spans="1:18" ht="12.75" customHeight="1">
      <c r="A62" s="194" t="s">
        <v>143</v>
      </c>
      <c r="B62" s="215"/>
      <c r="C62" s="195">
        <v>0</v>
      </c>
      <c r="D62" s="195">
        <v>0</v>
      </c>
      <c r="E62" s="196">
        <v>0</v>
      </c>
      <c r="F62" s="197">
        <v>0</v>
      </c>
      <c r="G62" s="195">
        <v>0</v>
      </c>
      <c r="H62" s="198">
        <v>0</v>
      </c>
      <c r="I62" s="199">
        <v>0</v>
      </c>
      <c r="J62" s="195">
        <v>0</v>
      </c>
      <c r="K62" s="198">
        <v>0</v>
      </c>
      <c r="L62" s="24"/>
      <c r="Q62" s="186"/>
      <c r="R62" s="187"/>
    </row>
    <row r="63" spans="1:18" ht="12.75" customHeight="1">
      <c r="A63" s="188" t="s">
        <v>93</v>
      </c>
      <c r="B63" s="215"/>
      <c r="C63" s="205">
        <v>1845796.5799999998</v>
      </c>
      <c r="D63" s="205">
        <v>1997302.81</v>
      </c>
      <c r="E63" s="206">
        <v>2281510.62</v>
      </c>
      <c r="F63" s="207">
        <v>2329660</v>
      </c>
      <c r="G63" s="205">
        <v>2329660</v>
      </c>
      <c r="H63" s="208">
        <v>2404770</v>
      </c>
      <c r="I63" s="209">
        <v>2592865.02</v>
      </c>
      <c r="J63" s="205">
        <v>2469370</v>
      </c>
      <c r="K63" s="208">
        <v>2617560</v>
      </c>
      <c r="L63" s="24"/>
      <c r="Q63" s="186"/>
      <c r="R63" s="187"/>
    </row>
    <row r="64" spans="1:18" ht="12.75" customHeight="1">
      <c r="A64" s="194" t="s">
        <v>144</v>
      </c>
      <c r="B64" s="215"/>
      <c r="C64" s="195">
        <v>1845796.5799999998</v>
      </c>
      <c r="D64" s="195">
        <v>1997302.81</v>
      </c>
      <c r="E64" s="196">
        <v>2281510.62</v>
      </c>
      <c r="F64" s="197">
        <v>2329660</v>
      </c>
      <c r="G64" s="195">
        <v>2329660</v>
      </c>
      <c r="H64" s="198">
        <v>2404770</v>
      </c>
      <c r="I64" s="199">
        <v>2592865.02</v>
      </c>
      <c r="J64" s="195">
        <v>2469370</v>
      </c>
      <c r="K64" s="198">
        <v>2617560</v>
      </c>
      <c r="L64" s="24"/>
      <c r="Q64" s="186"/>
      <c r="R64" s="187"/>
    </row>
    <row r="65" spans="1:18" ht="12.75" customHeight="1">
      <c r="A65" s="179" t="s">
        <v>94</v>
      </c>
      <c r="B65" s="215"/>
      <c r="C65" s="181">
        <v>0</v>
      </c>
      <c r="D65" s="181">
        <v>0</v>
      </c>
      <c r="E65" s="182">
        <v>0</v>
      </c>
      <c r="F65" s="183">
        <v>0</v>
      </c>
      <c r="G65" s="181">
        <v>0</v>
      </c>
      <c r="H65" s="184">
        <v>0</v>
      </c>
      <c r="I65" s="185">
        <v>0</v>
      </c>
      <c r="J65" s="181">
        <v>0</v>
      </c>
      <c r="K65" s="184">
        <v>0</v>
      </c>
      <c r="L65" s="24"/>
      <c r="Q65" s="186"/>
      <c r="R65" s="187"/>
    </row>
    <row r="66" spans="1:18" ht="12.75" customHeight="1">
      <c r="A66" s="188" t="s">
        <v>145</v>
      </c>
      <c r="B66" s="215"/>
      <c r="C66" s="195">
        <v>0</v>
      </c>
      <c r="D66" s="195">
        <v>0</v>
      </c>
      <c r="E66" s="196">
        <v>0</v>
      </c>
      <c r="F66" s="197">
        <v>0</v>
      </c>
      <c r="G66" s="195">
        <v>0</v>
      </c>
      <c r="H66" s="198">
        <v>0</v>
      </c>
      <c r="I66" s="199">
        <v>0</v>
      </c>
      <c r="J66" s="195">
        <v>0</v>
      </c>
      <c r="K66" s="198">
        <v>0</v>
      </c>
      <c r="L66" s="24"/>
      <c r="Q66" s="186"/>
      <c r="R66" s="187"/>
    </row>
    <row r="67" spans="1:18" ht="12.75" customHeight="1">
      <c r="A67" s="188" t="s">
        <v>146</v>
      </c>
      <c r="B67" s="215"/>
      <c r="C67" s="195">
        <v>0</v>
      </c>
      <c r="D67" s="195">
        <v>0</v>
      </c>
      <c r="E67" s="196">
        <v>0</v>
      </c>
      <c r="F67" s="197">
        <v>0</v>
      </c>
      <c r="G67" s="195">
        <v>0</v>
      </c>
      <c r="H67" s="198">
        <v>0</v>
      </c>
      <c r="I67" s="199">
        <v>0</v>
      </c>
      <c r="J67" s="195">
        <v>0</v>
      </c>
      <c r="K67" s="198">
        <v>0</v>
      </c>
      <c r="L67" s="24"/>
      <c r="Q67" s="186"/>
      <c r="R67" s="187"/>
    </row>
    <row r="68" spans="1:18" ht="12.75" customHeight="1">
      <c r="A68" s="188" t="s">
        <v>147</v>
      </c>
      <c r="B68" s="215"/>
      <c r="C68" s="195">
        <v>0</v>
      </c>
      <c r="D68" s="195">
        <v>0</v>
      </c>
      <c r="E68" s="196">
        <v>0</v>
      </c>
      <c r="F68" s="197">
        <v>0</v>
      </c>
      <c r="G68" s="195">
        <v>0</v>
      </c>
      <c r="H68" s="198">
        <v>0</v>
      </c>
      <c r="I68" s="199">
        <v>0</v>
      </c>
      <c r="J68" s="195">
        <v>0</v>
      </c>
      <c r="K68" s="198">
        <v>0</v>
      </c>
      <c r="L68" s="24"/>
      <c r="Q68" s="186"/>
      <c r="R68" s="187"/>
    </row>
    <row r="69" spans="1:18" ht="12.75" customHeight="1">
      <c r="A69" s="188" t="s">
        <v>148</v>
      </c>
      <c r="B69" s="180"/>
      <c r="C69" s="195">
        <v>0</v>
      </c>
      <c r="D69" s="195">
        <v>0</v>
      </c>
      <c r="E69" s="196">
        <v>0</v>
      </c>
      <c r="F69" s="197">
        <v>0</v>
      </c>
      <c r="G69" s="195">
        <v>0</v>
      </c>
      <c r="H69" s="198">
        <v>0</v>
      </c>
      <c r="I69" s="199">
        <v>0</v>
      </c>
      <c r="J69" s="195">
        <v>0</v>
      </c>
      <c r="K69" s="198">
        <v>0</v>
      </c>
      <c r="L69" s="24"/>
      <c r="Q69" s="186"/>
      <c r="R69" s="187"/>
    </row>
    <row r="70" spans="1:18" ht="12.75" customHeight="1">
      <c r="A70" s="188" t="s">
        <v>149</v>
      </c>
      <c r="B70" s="180"/>
      <c r="C70" s="195">
        <v>0</v>
      </c>
      <c r="D70" s="195">
        <v>0</v>
      </c>
      <c r="E70" s="196">
        <v>0</v>
      </c>
      <c r="F70" s="197">
        <v>0</v>
      </c>
      <c r="G70" s="195">
        <v>0</v>
      </c>
      <c r="H70" s="198">
        <v>0</v>
      </c>
      <c r="I70" s="199">
        <v>0</v>
      </c>
      <c r="J70" s="195">
        <v>0</v>
      </c>
      <c r="K70" s="198">
        <v>0</v>
      </c>
      <c r="L70" s="24"/>
      <c r="Q70" s="186"/>
      <c r="R70" s="187"/>
    </row>
    <row r="71" spans="1:18" ht="12.75" customHeight="1">
      <c r="A71" s="216" t="s">
        <v>95</v>
      </c>
      <c r="B71" s="180">
        <v>2</v>
      </c>
      <c r="C71" s="217">
        <v>26959906.140000001</v>
      </c>
      <c r="D71" s="217">
        <v>68347668.901141271</v>
      </c>
      <c r="E71" s="218">
        <v>52280294.603112951</v>
      </c>
      <c r="F71" s="219">
        <v>50085695</v>
      </c>
      <c r="G71" s="217">
        <v>51698275</v>
      </c>
      <c r="H71" s="220">
        <v>77198489</v>
      </c>
      <c r="I71" s="221">
        <v>54103143.553599998</v>
      </c>
      <c r="J71" s="217">
        <v>56196352.347903997</v>
      </c>
      <c r="K71" s="220">
        <v>75644806.060466379</v>
      </c>
      <c r="L71" s="24"/>
      <c r="Q71" s="96"/>
      <c r="R71" s="97"/>
    </row>
    <row r="72" spans="1:18" ht="12.75" customHeight="1">
      <c r="A72" s="222"/>
      <c r="B72" s="180"/>
      <c r="C72" s="110"/>
      <c r="D72" s="110"/>
      <c r="E72" s="111"/>
      <c r="F72" s="112"/>
      <c r="G72" s="110"/>
      <c r="H72" s="113"/>
      <c r="I72" s="223"/>
      <c r="J72" s="110"/>
      <c r="K72" s="111"/>
      <c r="L72" s="24"/>
      <c r="Q72" s="224"/>
    </row>
    <row r="73" spans="1:18" ht="12.75" customHeight="1">
      <c r="A73" s="225" t="s">
        <v>96</v>
      </c>
      <c r="B73" s="226"/>
      <c r="C73" s="110"/>
      <c r="D73" s="110"/>
      <c r="E73" s="111"/>
      <c r="F73" s="112"/>
      <c r="G73" s="110"/>
      <c r="H73" s="113"/>
      <c r="I73" s="223"/>
      <c r="J73" s="110"/>
      <c r="K73" s="111"/>
      <c r="L73" s="24"/>
      <c r="Q73" s="224"/>
    </row>
    <row r="74" spans="1:18" ht="12.75" customHeight="1">
      <c r="A74" s="179" t="s">
        <v>105</v>
      </c>
      <c r="B74" s="226"/>
      <c r="C74" s="181">
        <v>6719477.5899999999</v>
      </c>
      <c r="D74" s="181">
        <v>24466540.767982766</v>
      </c>
      <c r="E74" s="182">
        <v>12112362.578010164</v>
      </c>
      <c r="F74" s="183">
        <v>13803200</v>
      </c>
      <c r="G74" s="181">
        <v>13800095</v>
      </c>
      <c r="H74" s="184">
        <v>45083165</v>
      </c>
      <c r="I74" s="185">
        <v>29060102.84818244</v>
      </c>
      <c r="J74" s="181">
        <v>14059644</v>
      </c>
      <c r="K74" s="184">
        <v>15022765</v>
      </c>
      <c r="L74" s="24"/>
      <c r="Q74" s="224"/>
    </row>
    <row r="75" spans="1:18" ht="12.75" customHeight="1">
      <c r="A75" s="188" t="s">
        <v>76</v>
      </c>
      <c r="B75" s="226"/>
      <c r="C75" s="189">
        <v>0</v>
      </c>
      <c r="D75" s="189">
        <v>0</v>
      </c>
      <c r="E75" s="190">
        <v>0</v>
      </c>
      <c r="F75" s="191">
        <v>0</v>
      </c>
      <c r="G75" s="189">
        <v>0</v>
      </c>
      <c r="H75" s="192">
        <v>0</v>
      </c>
      <c r="I75" s="193">
        <v>0</v>
      </c>
      <c r="J75" s="189">
        <v>0</v>
      </c>
      <c r="K75" s="192">
        <v>0</v>
      </c>
      <c r="L75" s="24"/>
      <c r="Q75" s="224"/>
    </row>
    <row r="76" spans="1:18" ht="12.75" customHeight="1">
      <c r="A76" s="194" t="s">
        <v>106</v>
      </c>
      <c r="B76" s="226"/>
      <c r="C76" s="195">
        <v>0</v>
      </c>
      <c r="D76" s="195">
        <v>0</v>
      </c>
      <c r="E76" s="196">
        <v>0</v>
      </c>
      <c r="F76" s="197">
        <v>0</v>
      </c>
      <c r="G76" s="195">
        <v>0</v>
      </c>
      <c r="H76" s="198">
        <v>0</v>
      </c>
      <c r="I76" s="199">
        <v>0</v>
      </c>
      <c r="J76" s="195">
        <v>0</v>
      </c>
      <c r="K76" s="198">
        <v>0</v>
      </c>
      <c r="L76" s="24"/>
      <c r="Q76" s="224"/>
    </row>
    <row r="77" spans="1:18" ht="12.75" customHeight="1">
      <c r="A77" s="194" t="s">
        <v>107</v>
      </c>
      <c r="B77" s="226"/>
      <c r="C77" s="195">
        <v>0</v>
      </c>
      <c r="D77" s="195">
        <v>0</v>
      </c>
      <c r="E77" s="196">
        <v>0</v>
      </c>
      <c r="F77" s="197">
        <v>0</v>
      </c>
      <c r="G77" s="195">
        <v>0</v>
      </c>
      <c r="H77" s="198">
        <v>0</v>
      </c>
      <c r="I77" s="199">
        <v>0</v>
      </c>
      <c r="J77" s="195">
        <v>0</v>
      </c>
      <c r="K77" s="198">
        <v>0</v>
      </c>
      <c r="L77" s="24"/>
      <c r="Q77" s="224"/>
    </row>
    <row r="78" spans="1:18" ht="12.75" customHeight="1">
      <c r="A78" s="188" t="s">
        <v>77</v>
      </c>
      <c r="B78" s="226"/>
      <c r="C78" s="200">
        <v>6602594.4299999997</v>
      </c>
      <c r="D78" s="200">
        <v>23771777.657982767</v>
      </c>
      <c r="E78" s="201">
        <v>11856231.308010165</v>
      </c>
      <c r="F78" s="202">
        <v>12791675</v>
      </c>
      <c r="G78" s="200">
        <v>12708220</v>
      </c>
      <c r="H78" s="203">
        <v>44040278</v>
      </c>
      <c r="I78" s="204">
        <v>28071561.385549095</v>
      </c>
      <c r="J78" s="200">
        <v>13005874</v>
      </c>
      <c r="K78" s="203">
        <v>13923810</v>
      </c>
      <c r="L78" s="24"/>
      <c r="Q78" s="224"/>
    </row>
    <row r="79" spans="1:18" ht="12.75" customHeight="1">
      <c r="A79" s="188" t="s">
        <v>78</v>
      </c>
      <c r="B79" s="226"/>
      <c r="C79" s="189">
        <v>116883.15999999999</v>
      </c>
      <c r="D79" s="189">
        <v>694763.1100000001</v>
      </c>
      <c r="E79" s="190">
        <v>256131.27</v>
      </c>
      <c r="F79" s="191">
        <v>1011525</v>
      </c>
      <c r="G79" s="189">
        <v>1091875</v>
      </c>
      <c r="H79" s="192">
        <v>1042887</v>
      </c>
      <c r="I79" s="193">
        <v>988541.462633344</v>
      </c>
      <c r="J79" s="189">
        <v>1053770</v>
      </c>
      <c r="K79" s="192">
        <v>1098955</v>
      </c>
      <c r="L79" s="24"/>
      <c r="Q79" s="224"/>
    </row>
    <row r="80" spans="1:18" ht="12.75" customHeight="1">
      <c r="A80" s="194" t="s">
        <v>108</v>
      </c>
      <c r="B80" s="226"/>
      <c r="C80" s="195">
        <v>0</v>
      </c>
      <c r="D80" s="195">
        <v>0</v>
      </c>
      <c r="E80" s="196">
        <v>0</v>
      </c>
      <c r="F80" s="197">
        <v>0</v>
      </c>
      <c r="G80" s="195">
        <v>0</v>
      </c>
      <c r="H80" s="198">
        <v>0</v>
      </c>
      <c r="I80" s="199">
        <v>0</v>
      </c>
      <c r="J80" s="195">
        <v>0</v>
      </c>
      <c r="K80" s="198">
        <v>0</v>
      </c>
      <c r="L80" s="24"/>
      <c r="Q80" s="224"/>
    </row>
    <row r="81" spans="1:17" ht="12.75" customHeight="1">
      <c r="A81" s="194" t="s">
        <v>109</v>
      </c>
      <c r="B81" s="226"/>
      <c r="C81" s="195">
        <v>0</v>
      </c>
      <c r="D81" s="195">
        <v>0</v>
      </c>
      <c r="E81" s="196">
        <v>0</v>
      </c>
      <c r="F81" s="197">
        <v>0</v>
      </c>
      <c r="G81" s="195">
        <v>0</v>
      </c>
      <c r="H81" s="198">
        <v>0</v>
      </c>
      <c r="I81" s="199">
        <v>0</v>
      </c>
      <c r="J81" s="195">
        <v>0</v>
      </c>
      <c r="K81" s="198">
        <v>0</v>
      </c>
      <c r="L81" s="24"/>
      <c r="Q81" s="224"/>
    </row>
    <row r="82" spans="1:17" ht="12.75" customHeight="1">
      <c r="A82" s="194" t="s">
        <v>110</v>
      </c>
      <c r="B82" s="226"/>
      <c r="C82" s="195">
        <v>116883.15999999999</v>
      </c>
      <c r="D82" s="195">
        <v>694763.1100000001</v>
      </c>
      <c r="E82" s="196">
        <v>256131.27</v>
      </c>
      <c r="F82" s="197">
        <v>1011525</v>
      </c>
      <c r="G82" s="195">
        <v>1091875</v>
      </c>
      <c r="H82" s="198">
        <v>1042887</v>
      </c>
      <c r="I82" s="199">
        <v>988541.462633344</v>
      </c>
      <c r="J82" s="195">
        <v>1053770</v>
      </c>
      <c r="K82" s="198">
        <v>1098955</v>
      </c>
      <c r="L82" s="24"/>
      <c r="Q82" s="224"/>
    </row>
    <row r="83" spans="1:17" ht="12.75" customHeight="1">
      <c r="A83" s="194" t="s">
        <v>111</v>
      </c>
      <c r="B83" s="226"/>
      <c r="C83" s="195">
        <v>0</v>
      </c>
      <c r="D83" s="195">
        <v>0</v>
      </c>
      <c r="E83" s="196">
        <v>0</v>
      </c>
      <c r="F83" s="197">
        <v>0</v>
      </c>
      <c r="G83" s="195">
        <v>0</v>
      </c>
      <c r="H83" s="198">
        <v>0</v>
      </c>
      <c r="I83" s="199">
        <v>0</v>
      </c>
      <c r="J83" s="195">
        <v>0</v>
      </c>
      <c r="K83" s="198">
        <v>0</v>
      </c>
      <c r="L83" s="24"/>
      <c r="Q83" s="224"/>
    </row>
    <row r="84" spans="1:17" ht="12.75" customHeight="1">
      <c r="A84" s="179" t="s">
        <v>79</v>
      </c>
      <c r="B84" s="226"/>
      <c r="C84" s="181">
        <v>416309.33999999997</v>
      </c>
      <c r="D84" s="181">
        <v>884722.69</v>
      </c>
      <c r="E84" s="182">
        <v>665752.14</v>
      </c>
      <c r="F84" s="183">
        <v>1480985</v>
      </c>
      <c r="G84" s="181">
        <v>1306590</v>
      </c>
      <c r="H84" s="184">
        <v>790361</v>
      </c>
      <c r="I84" s="185">
        <v>1734922.842094752</v>
      </c>
      <c r="J84" s="181">
        <v>1565080</v>
      </c>
      <c r="K84" s="184">
        <v>1613520</v>
      </c>
      <c r="L84" s="24"/>
      <c r="Q84" s="224"/>
    </row>
    <row r="85" spans="1:17" ht="12.75" customHeight="1">
      <c r="A85" s="188" t="s">
        <v>80</v>
      </c>
      <c r="B85" s="226"/>
      <c r="C85" s="205">
        <v>416309.33999999997</v>
      </c>
      <c r="D85" s="205">
        <v>884722.69</v>
      </c>
      <c r="E85" s="206">
        <v>665752.14</v>
      </c>
      <c r="F85" s="207">
        <v>1480985</v>
      </c>
      <c r="G85" s="205">
        <v>1306590</v>
      </c>
      <c r="H85" s="208">
        <v>790361</v>
      </c>
      <c r="I85" s="209">
        <v>1734922.842094752</v>
      </c>
      <c r="J85" s="205">
        <v>1565080</v>
      </c>
      <c r="K85" s="208">
        <v>1613520</v>
      </c>
      <c r="L85" s="24"/>
      <c r="Q85" s="224"/>
    </row>
    <row r="86" spans="1:17" ht="12.75" customHeight="1">
      <c r="A86" s="194" t="s">
        <v>112</v>
      </c>
      <c r="B86" s="226"/>
      <c r="C86" s="195">
        <v>399888.73</v>
      </c>
      <c r="D86" s="195">
        <v>833414.22</v>
      </c>
      <c r="E86" s="196">
        <v>638316.11</v>
      </c>
      <c r="F86" s="197">
        <v>1274750</v>
      </c>
      <c r="G86" s="195">
        <v>1238240</v>
      </c>
      <c r="H86" s="198">
        <v>764648</v>
      </c>
      <c r="I86" s="199">
        <v>1579572.842094752</v>
      </c>
      <c r="J86" s="195">
        <v>1354660</v>
      </c>
      <c r="K86" s="198">
        <v>1398290</v>
      </c>
      <c r="L86" s="24"/>
      <c r="Q86" s="224"/>
    </row>
    <row r="87" spans="1:17" ht="12.75" customHeight="1">
      <c r="A87" s="194" t="s">
        <v>113</v>
      </c>
      <c r="B87" s="226"/>
      <c r="C87" s="195">
        <v>0</v>
      </c>
      <c r="D87" s="195">
        <v>0</v>
      </c>
      <c r="E87" s="196">
        <v>0</v>
      </c>
      <c r="F87" s="197">
        <v>0</v>
      </c>
      <c r="G87" s="195">
        <v>0</v>
      </c>
      <c r="H87" s="198">
        <v>0</v>
      </c>
      <c r="I87" s="199">
        <v>0</v>
      </c>
      <c r="J87" s="195">
        <v>0</v>
      </c>
      <c r="K87" s="198">
        <v>0</v>
      </c>
      <c r="L87" s="24"/>
      <c r="Q87" s="224"/>
    </row>
    <row r="88" spans="1:17" ht="12.75" customHeight="1">
      <c r="A88" s="194" t="s">
        <v>114</v>
      </c>
      <c r="B88" s="226"/>
      <c r="C88" s="195">
        <v>0</v>
      </c>
      <c r="D88" s="195">
        <v>0</v>
      </c>
      <c r="E88" s="196">
        <v>0</v>
      </c>
      <c r="F88" s="197">
        <v>0</v>
      </c>
      <c r="G88" s="195">
        <v>0</v>
      </c>
      <c r="H88" s="198">
        <v>0</v>
      </c>
      <c r="I88" s="199">
        <v>0</v>
      </c>
      <c r="J88" s="195">
        <v>0</v>
      </c>
      <c r="K88" s="198">
        <v>0</v>
      </c>
      <c r="L88" s="24"/>
      <c r="Q88" s="224"/>
    </row>
    <row r="89" spans="1:17" ht="12.75" customHeight="1">
      <c r="A89" s="194" t="s">
        <v>115</v>
      </c>
      <c r="B89" s="226"/>
      <c r="C89" s="195">
        <v>0</v>
      </c>
      <c r="D89" s="195">
        <v>1069.0999999999999</v>
      </c>
      <c r="E89" s="196">
        <v>0</v>
      </c>
      <c r="F89" s="197">
        <v>120000</v>
      </c>
      <c r="G89" s="195">
        <v>30000</v>
      </c>
      <c r="H89" s="198">
        <v>13586</v>
      </c>
      <c r="I89" s="199">
        <v>120000</v>
      </c>
      <c r="J89" s="195">
        <v>120000</v>
      </c>
      <c r="K89" s="198">
        <v>120000</v>
      </c>
      <c r="L89" s="24"/>
      <c r="Q89" s="224"/>
    </row>
    <row r="90" spans="1:17" ht="12.75" customHeight="1">
      <c r="A90" s="194" t="s">
        <v>116</v>
      </c>
      <c r="B90" s="226"/>
      <c r="C90" s="195">
        <v>0</v>
      </c>
      <c r="D90" s="195">
        <v>0</v>
      </c>
      <c r="E90" s="196">
        <v>0</v>
      </c>
      <c r="F90" s="197">
        <v>0</v>
      </c>
      <c r="G90" s="195">
        <v>0</v>
      </c>
      <c r="H90" s="198">
        <v>0</v>
      </c>
      <c r="I90" s="199">
        <v>0</v>
      </c>
      <c r="J90" s="195">
        <v>0</v>
      </c>
      <c r="K90" s="198">
        <v>0</v>
      </c>
      <c r="L90" s="24"/>
      <c r="Q90" s="224"/>
    </row>
    <row r="91" spans="1:17" ht="12.75" customHeight="1">
      <c r="A91" s="194" t="s">
        <v>117</v>
      </c>
      <c r="B91" s="226"/>
      <c r="C91" s="195">
        <v>0</v>
      </c>
      <c r="D91" s="195">
        <v>0</v>
      </c>
      <c r="E91" s="196">
        <v>0</v>
      </c>
      <c r="F91" s="197">
        <v>0</v>
      </c>
      <c r="G91" s="195">
        <v>0</v>
      </c>
      <c r="H91" s="198">
        <v>0</v>
      </c>
      <c r="I91" s="199">
        <v>0</v>
      </c>
      <c r="J91" s="195">
        <v>0</v>
      </c>
      <c r="K91" s="198">
        <v>0</v>
      </c>
      <c r="L91" s="24"/>
      <c r="Q91" s="224"/>
    </row>
    <row r="92" spans="1:17" ht="12.75" customHeight="1">
      <c r="A92" s="194" t="s">
        <v>118</v>
      </c>
      <c r="B92" s="226"/>
      <c r="C92" s="195">
        <v>16420.61</v>
      </c>
      <c r="D92" s="195">
        <v>50239.369999999995</v>
      </c>
      <c r="E92" s="196">
        <v>27436.03</v>
      </c>
      <c r="F92" s="197">
        <v>86235</v>
      </c>
      <c r="G92" s="195">
        <v>38350</v>
      </c>
      <c r="H92" s="198">
        <v>12127</v>
      </c>
      <c r="I92" s="199">
        <v>35350</v>
      </c>
      <c r="J92" s="195">
        <v>90420</v>
      </c>
      <c r="K92" s="198">
        <v>95230</v>
      </c>
      <c r="L92" s="24"/>
      <c r="Q92" s="224"/>
    </row>
    <row r="93" spans="1:17" ht="12.75" customHeight="1">
      <c r="A93" s="194" t="s">
        <v>119</v>
      </c>
      <c r="B93" s="226"/>
      <c r="C93" s="195">
        <v>0</v>
      </c>
      <c r="D93" s="195">
        <v>0</v>
      </c>
      <c r="E93" s="196">
        <v>0</v>
      </c>
      <c r="F93" s="197">
        <v>0</v>
      </c>
      <c r="G93" s="195">
        <v>0</v>
      </c>
      <c r="H93" s="198">
        <v>0</v>
      </c>
      <c r="I93" s="199">
        <v>0</v>
      </c>
      <c r="J93" s="195">
        <v>0</v>
      </c>
      <c r="K93" s="198">
        <v>0</v>
      </c>
      <c r="L93" s="24"/>
      <c r="Q93" s="224"/>
    </row>
    <row r="94" spans="1:17" ht="12.75" customHeight="1">
      <c r="A94" s="188" t="s">
        <v>81</v>
      </c>
      <c r="B94" s="226"/>
      <c r="C94" s="195">
        <v>0</v>
      </c>
      <c r="D94" s="195">
        <v>0</v>
      </c>
      <c r="E94" s="196">
        <v>0</v>
      </c>
      <c r="F94" s="197">
        <v>0</v>
      </c>
      <c r="G94" s="195">
        <v>0</v>
      </c>
      <c r="H94" s="198">
        <v>0</v>
      </c>
      <c r="I94" s="199">
        <v>0</v>
      </c>
      <c r="J94" s="195">
        <v>0</v>
      </c>
      <c r="K94" s="198">
        <v>0</v>
      </c>
      <c r="L94" s="24"/>
      <c r="Q94" s="224"/>
    </row>
    <row r="95" spans="1:17" ht="12.75" customHeight="1">
      <c r="A95" s="188" t="s">
        <v>82</v>
      </c>
      <c r="B95" s="226"/>
      <c r="C95" s="205">
        <v>0</v>
      </c>
      <c r="D95" s="205">
        <v>0</v>
      </c>
      <c r="E95" s="206">
        <v>0</v>
      </c>
      <c r="F95" s="207">
        <v>0</v>
      </c>
      <c r="G95" s="205">
        <v>0</v>
      </c>
      <c r="H95" s="208">
        <v>0</v>
      </c>
      <c r="I95" s="209">
        <v>0</v>
      </c>
      <c r="J95" s="205">
        <v>0</v>
      </c>
      <c r="K95" s="208">
        <v>0</v>
      </c>
      <c r="L95" s="24"/>
      <c r="Q95" s="224"/>
    </row>
    <row r="96" spans="1:17" ht="12.75" customHeight="1">
      <c r="A96" s="194" t="s">
        <v>120</v>
      </c>
      <c r="B96" s="226"/>
      <c r="C96" s="195">
        <v>0</v>
      </c>
      <c r="D96" s="195">
        <v>0</v>
      </c>
      <c r="E96" s="196">
        <v>0</v>
      </c>
      <c r="F96" s="197">
        <v>0</v>
      </c>
      <c r="G96" s="195">
        <v>0</v>
      </c>
      <c r="H96" s="198">
        <v>0</v>
      </c>
      <c r="I96" s="199">
        <v>0</v>
      </c>
      <c r="J96" s="195">
        <v>0</v>
      </c>
      <c r="K96" s="198">
        <v>0</v>
      </c>
      <c r="L96" s="24"/>
      <c r="Q96" s="224"/>
    </row>
    <row r="97" spans="1:17" ht="12.75" customHeight="1">
      <c r="A97" s="194" t="s">
        <v>121</v>
      </c>
      <c r="B97" s="226"/>
      <c r="C97" s="195">
        <v>0</v>
      </c>
      <c r="D97" s="195">
        <v>0</v>
      </c>
      <c r="E97" s="196">
        <v>0</v>
      </c>
      <c r="F97" s="197">
        <v>0</v>
      </c>
      <c r="G97" s="195">
        <v>0</v>
      </c>
      <c r="H97" s="198">
        <v>0</v>
      </c>
      <c r="I97" s="199">
        <v>0</v>
      </c>
      <c r="J97" s="195">
        <v>0</v>
      </c>
      <c r="K97" s="198">
        <v>0</v>
      </c>
      <c r="L97" s="24"/>
      <c r="Q97" s="224"/>
    </row>
    <row r="98" spans="1:17" ht="12.75" customHeight="1">
      <c r="A98" s="194" t="s">
        <v>122</v>
      </c>
      <c r="B98" s="226"/>
      <c r="C98" s="195">
        <v>0</v>
      </c>
      <c r="D98" s="195">
        <v>0</v>
      </c>
      <c r="E98" s="196">
        <v>0</v>
      </c>
      <c r="F98" s="197">
        <v>0</v>
      </c>
      <c r="G98" s="195">
        <v>0</v>
      </c>
      <c r="H98" s="198">
        <v>0</v>
      </c>
      <c r="I98" s="199">
        <v>0</v>
      </c>
      <c r="J98" s="195">
        <v>0</v>
      </c>
      <c r="K98" s="198">
        <v>0</v>
      </c>
      <c r="L98" s="24"/>
      <c r="Q98" s="224"/>
    </row>
    <row r="99" spans="1:17" ht="12.75" customHeight="1">
      <c r="A99" s="194" t="s">
        <v>123</v>
      </c>
      <c r="B99" s="226"/>
      <c r="C99" s="195">
        <v>0</v>
      </c>
      <c r="D99" s="195">
        <v>0</v>
      </c>
      <c r="E99" s="196">
        <v>0</v>
      </c>
      <c r="F99" s="197">
        <v>0</v>
      </c>
      <c r="G99" s="195">
        <v>0</v>
      </c>
      <c r="H99" s="198">
        <v>0</v>
      </c>
      <c r="I99" s="199">
        <v>0</v>
      </c>
      <c r="J99" s="195">
        <v>0</v>
      </c>
      <c r="K99" s="198">
        <v>0</v>
      </c>
      <c r="L99" s="24"/>
      <c r="Q99" s="224"/>
    </row>
    <row r="100" spans="1:17" ht="12.75" customHeight="1">
      <c r="A100" s="194" t="s">
        <v>94</v>
      </c>
      <c r="B100" s="226"/>
      <c r="C100" s="195">
        <v>0</v>
      </c>
      <c r="D100" s="195">
        <v>0</v>
      </c>
      <c r="E100" s="196">
        <v>0</v>
      </c>
      <c r="F100" s="197">
        <v>0</v>
      </c>
      <c r="G100" s="195">
        <v>0</v>
      </c>
      <c r="H100" s="198">
        <v>0</v>
      </c>
      <c r="I100" s="199">
        <v>0</v>
      </c>
      <c r="J100" s="195">
        <v>0</v>
      </c>
      <c r="K100" s="198">
        <v>0</v>
      </c>
      <c r="L100" s="24"/>
      <c r="Q100" s="224"/>
    </row>
    <row r="101" spans="1:17" ht="12.75" customHeight="1">
      <c r="A101" s="188" t="s">
        <v>83</v>
      </c>
      <c r="B101" s="226"/>
      <c r="C101" s="210">
        <v>0</v>
      </c>
      <c r="D101" s="210">
        <v>0</v>
      </c>
      <c r="E101" s="211">
        <v>0</v>
      </c>
      <c r="F101" s="212">
        <v>0</v>
      </c>
      <c r="G101" s="210">
        <v>0</v>
      </c>
      <c r="H101" s="213">
        <v>0</v>
      </c>
      <c r="I101" s="214">
        <v>0</v>
      </c>
      <c r="J101" s="210">
        <v>0</v>
      </c>
      <c r="K101" s="213">
        <v>0</v>
      </c>
      <c r="L101" s="24"/>
      <c r="Q101" s="224"/>
    </row>
    <row r="102" spans="1:17" ht="12.75" customHeight="1">
      <c r="A102" s="188" t="s">
        <v>84</v>
      </c>
      <c r="B102" s="226"/>
      <c r="C102" s="205">
        <v>0</v>
      </c>
      <c r="D102" s="205">
        <v>0</v>
      </c>
      <c r="E102" s="206">
        <v>0</v>
      </c>
      <c r="F102" s="207">
        <v>0</v>
      </c>
      <c r="G102" s="205">
        <v>0</v>
      </c>
      <c r="H102" s="208">
        <v>0</v>
      </c>
      <c r="I102" s="209">
        <v>0</v>
      </c>
      <c r="J102" s="205">
        <v>0</v>
      </c>
      <c r="K102" s="208">
        <v>0</v>
      </c>
      <c r="L102" s="24"/>
      <c r="Q102" s="224"/>
    </row>
    <row r="103" spans="1:17" ht="12.75" customHeight="1">
      <c r="A103" s="194" t="s">
        <v>124</v>
      </c>
      <c r="B103" s="226"/>
      <c r="C103" s="195">
        <v>0</v>
      </c>
      <c r="D103" s="195">
        <v>0</v>
      </c>
      <c r="E103" s="196">
        <v>0</v>
      </c>
      <c r="F103" s="197">
        <v>0</v>
      </c>
      <c r="G103" s="195">
        <v>0</v>
      </c>
      <c r="H103" s="198">
        <v>0</v>
      </c>
      <c r="I103" s="199">
        <v>0</v>
      </c>
      <c r="J103" s="195">
        <v>0</v>
      </c>
      <c r="K103" s="198">
        <v>0</v>
      </c>
      <c r="L103" s="24"/>
      <c r="Q103" s="224"/>
    </row>
    <row r="104" spans="1:17" ht="12.75" customHeight="1">
      <c r="A104" s="194" t="s">
        <v>125</v>
      </c>
      <c r="B104" s="226"/>
      <c r="C104" s="195">
        <v>0</v>
      </c>
      <c r="D104" s="195">
        <v>0</v>
      </c>
      <c r="E104" s="196">
        <v>0</v>
      </c>
      <c r="F104" s="197">
        <v>0</v>
      </c>
      <c r="G104" s="195">
        <v>0</v>
      </c>
      <c r="H104" s="198">
        <v>0</v>
      </c>
      <c r="I104" s="199">
        <v>0</v>
      </c>
      <c r="J104" s="195">
        <v>0</v>
      </c>
      <c r="K104" s="198">
        <v>0</v>
      </c>
      <c r="L104" s="24"/>
      <c r="Q104" s="224"/>
    </row>
    <row r="105" spans="1:17" ht="12.75" customHeight="1">
      <c r="A105" s="194" t="s">
        <v>126</v>
      </c>
      <c r="B105" s="226"/>
      <c r="C105" s="195">
        <v>0</v>
      </c>
      <c r="D105" s="195">
        <v>0</v>
      </c>
      <c r="E105" s="196">
        <v>0</v>
      </c>
      <c r="F105" s="197">
        <v>0</v>
      </c>
      <c r="G105" s="195">
        <v>0</v>
      </c>
      <c r="H105" s="198">
        <v>0</v>
      </c>
      <c r="I105" s="199">
        <v>0</v>
      </c>
      <c r="J105" s="195">
        <v>0</v>
      </c>
      <c r="K105" s="198">
        <v>0</v>
      </c>
      <c r="L105" s="24"/>
      <c r="Q105" s="224"/>
    </row>
    <row r="106" spans="1:17" ht="12.75" customHeight="1">
      <c r="A106" s="179" t="s">
        <v>85</v>
      </c>
      <c r="B106" s="226"/>
      <c r="C106" s="181">
        <v>675076.23999999987</v>
      </c>
      <c r="D106" s="181">
        <v>1012311.04</v>
      </c>
      <c r="E106" s="182">
        <v>1492667.01</v>
      </c>
      <c r="F106" s="183">
        <v>1869020</v>
      </c>
      <c r="G106" s="181">
        <v>2337400</v>
      </c>
      <c r="H106" s="184">
        <v>2655357</v>
      </c>
      <c r="I106" s="185">
        <v>3434737.004825728</v>
      </c>
      <c r="J106" s="181">
        <v>1960950</v>
      </c>
      <c r="K106" s="184">
        <v>2059405</v>
      </c>
      <c r="L106" s="24"/>
      <c r="Q106" s="224"/>
    </row>
    <row r="107" spans="1:17" ht="12.75" customHeight="1">
      <c r="A107" s="188" t="s">
        <v>86</v>
      </c>
      <c r="B107" s="226"/>
      <c r="C107" s="205">
        <v>0</v>
      </c>
      <c r="D107" s="205">
        <v>0</v>
      </c>
      <c r="E107" s="206">
        <v>0</v>
      </c>
      <c r="F107" s="207">
        <v>0</v>
      </c>
      <c r="G107" s="205">
        <v>0</v>
      </c>
      <c r="H107" s="208">
        <v>0</v>
      </c>
      <c r="I107" s="209">
        <v>0</v>
      </c>
      <c r="J107" s="205">
        <v>0</v>
      </c>
      <c r="K107" s="208">
        <v>0</v>
      </c>
      <c r="L107" s="24"/>
      <c r="Q107" s="224"/>
    </row>
    <row r="108" spans="1:17" ht="12.75" customHeight="1">
      <c r="A108" s="194" t="s">
        <v>127</v>
      </c>
      <c r="B108" s="226"/>
      <c r="C108" s="195">
        <v>0</v>
      </c>
      <c r="D108" s="195">
        <v>0</v>
      </c>
      <c r="E108" s="196">
        <v>0</v>
      </c>
      <c r="F108" s="197">
        <v>0</v>
      </c>
      <c r="G108" s="195">
        <v>0</v>
      </c>
      <c r="H108" s="198">
        <v>0</v>
      </c>
      <c r="I108" s="199">
        <v>0</v>
      </c>
      <c r="J108" s="195">
        <v>0</v>
      </c>
      <c r="K108" s="198">
        <v>0</v>
      </c>
      <c r="L108" s="24"/>
      <c r="Q108" s="224"/>
    </row>
    <row r="109" spans="1:17" ht="12.75" customHeight="1">
      <c r="A109" s="194" t="s">
        <v>128</v>
      </c>
      <c r="B109" s="226"/>
      <c r="C109" s="195">
        <v>0</v>
      </c>
      <c r="D109" s="195">
        <v>0</v>
      </c>
      <c r="E109" s="196">
        <v>0</v>
      </c>
      <c r="F109" s="197">
        <v>0</v>
      </c>
      <c r="G109" s="195">
        <v>0</v>
      </c>
      <c r="H109" s="198">
        <v>0</v>
      </c>
      <c r="I109" s="199">
        <v>0</v>
      </c>
      <c r="J109" s="195">
        <v>0</v>
      </c>
      <c r="K109" s="198">
        <v>0</v>
      </c>
      <c r="L109" s="24"/>
      <c r="Q109" s="224"/>
    </row>
    <row r="110" spans="1:17" ht="12.75" customHeight="1">
      <c r="A110" s="194" t="s">
        <v>129</v>
      </c>
      <c r="B110" s="226"/>
      <c r="C110" s="195">
        <v>0</v>
      </c>
      <c r="D110" s="195">
        <v>0</v>
      </c>
      <c r="E110" s="196">
        <v>0</v>
      </c>
      <c r="F110" s="197">
        <v>0</v>
      </c>
      <c r="G110" s="195">
        <v>0</v>
      </c>
      <c r="H110" s="198">
        <v>0</v>
      </c>
      <c r="I110" s="199">
        <v>0</v>
      </c>
      <c r="J110" s="195">
        <v>0</v>
      </c>
      <c r="K110" s="198">
        <v>0</v>
      </c>
      <c r="L110" s="24"/>
      <c r="Q110" s="224"/>
    </row>
    <row r="111" spans="1:17" ht="12.75" customHeight="1">
      <c r="A111" s="188" t="s">
        <v>87</v>
      </c>
      <c r="B111" s="226"/>
      <c r="C111" s="205">
        <v>675076.23999999987</v>
      </c>
      <c r="D111" s="205">
        <v>1012311.04</v>
      </c>
      <c r="E111" s="206">
        <v>1492667.01</v>
      </c>
      <c r="F111" s="207">
        <v>1869020</v>
      </c>
      <c r="G111" s="205">
        <v>2337400</v>
      </c>
      <c r="H111" s="208">
        <v>2655357</v>
      </c>
      <c r="I111" s="209">
        <v>3434737.004825728</v>
      </c>
      <c r="J111" s="205">
        <v>1960950</v>
      </c>
      <c r="K111" s="208">
        <v>2059405</v>
      </c>
      <c r="L111" s="24"/>
      <c r="Q111" s="224"/>
    </row>
    <row r="112" spans="1:17" ht="12.75" customHeight="1">
      <c r="A112" s="194" t="s">
        <v>130</v>
      </c>
      <c r="B112" s="226"/>
      <c r="C112" s="195">
        <v>0</v>
      </c>
      <c r="D112" s="195">
        <v>0</v>
      </c>
      <c r="E112" s="196">
        <v>0</v>
      </c>
      <c r="F112" s="197">
        <v>0</v>
      </c>
      <c r="G112" s="195">
        <v>0</v>
      </c>
      <c r="H112" s="198">
        <v>0</v>
      </c>
      <c r="I112" s="199">
        <v>0</v>
      </c>
      <c r="J112" s="195">
        <v>0</v>
      </c>
      <c r="K112" s="198">
        <v>0</v>
      </c>
      <c r="L112" s="24"/>
      <c r="Q112" s="224"/>
    </row>
    <row r="113" spans="1:17" ht="12.75" customHeight="1">
      <c r="A113" s="194" t="s">
        <v>131</v>
      </c>
      <c r="B113" s="226"/>
      <c r="C113" s="195">
        <v>0</v>
      </c>
      <c r="D113" s="195">
        <v>0</v>
      </c>
      <c r="E113" s="196">
        <v>0</v>
      </c>
      <c r="F113" s="197">
        <v>0</v>
      </c>
      <c r="G113" s="195">
        <v>0</v>
      </c>
      <c r="H113" s="198">
        <v>0</v>
      </c>
      <c r="I113" s="199">
        <v>0</v>
      </c>
      <c r="J113" s="195">
        <v>0</v>
      </c>
      <c r="K113" s="198">
        <v>0</v>
      </c>
      <c r="L113" s="24"/>
      <c r="Q113" s="224"/>
    </row>
    <row r="114" spans="1:17" ht="12.75" customHeight="1">
      <c r="A114" s="194" t="s">
        <v>132</v>
      </c>
      <c r="B114" s="226"/>
      <c r="C114" s="195">
        <v>0</v>
      </c>
      <c r="D114" s="195">
        <v>0</v>
      </c>
      <c r="E114" s="196">
        <v>0</v>
      </c>
      <c r="F114" s="197">
        <v>0</v>
      </c>
      <c r="G114" s="195">
        <v>0</v>
      </c>
      <c r="H114" s="198">
        <v>0</v>
      </c>
      <c r="I114" s="199">
        <v>0</v>
      </c>
      <c r="J114" s="195">
        <v>0</v>
      </c>
      <c r="K114" s="198">
        <v>0</v>
      </c>
      <c r="L114" s="24"/>
      <c r="Q114" s="224"/>
    </row>
    <row r="115" spans="1:17" ht="12.75" customHeight="1">
      <c r="A115" s="194" t="s">
        <v>133</v>
      </c>
      <c r="B115" s="226"/>
      <c r="C115" s="195">
        <v>675076.23999999987</v>
      </c>
      <c r="D115" s="195">
        <v>1012311.04</v>
      </c>
      <c r="E115" s="196">
        <v>1492667.01</v>
      </c>
      <c r="F115" s="197">
        <v>1869020</v>
      </c>
      <c r="G115" s="195">
        <v>2337400</v>
      </c>
      <c r="H115" s="198">
        <v>2655357</v>
      </c>
      <c r="I115" s="199">
        <v>3434737.004825728</v>
      </c>
      <c r="J115" s="195">
        <v>1960950</v>
      </c>
      <c r="K115" s="198">
        <v>2059405</v>
      </c>
      <c r="L115" s="24"/>
      <c r="Q115" s="224"/>
    </row>
    <row r="116" spans="1:17" ht="12.75" customHeight="1">
      <c r="A116" s="194" t="s">
        <v>134</v>
      </c>
      <c r="B116" s="226"/>
      <c r="C116" s="195">
        <v>0</v>
      </c>
      <c r="D116" s="195">
        <v>0</v>
      </c>
      <c r="E116" s="196">
        <v>0</v>
      </c>
      <c r="F116" s="197">
        <v>0</v>
      </c>
      <c r="G116" s="195">
        <v>0</v>
      </c>
      <c r="H116" s="198">
        <v>0</v>
      </c>
      <c r="I116" s="199">
        <v>0</v>
      </c>
      <c r="J116" s="195">
        <v>0</v>
      </c>
      <c r="K116" s="198">
        <v>0</v>
      </c>
      <c r="L116" s="24"/>
      <c r="Q116" s="224"/>
    </row>
    <row r="117" spans="1:17" ht="12.75" customHeight="1">
      <c r="A117" s="188" t="s">
        <v>88</v>
      </c>
      <c r="B117" s="226"/>
      <c r="C117" s="205">
        <v>0</v>
      </c>
      <c r="D117" s="205">
        <v>0</v>
      </c>
      <c r="E117" s="206">
        <v>0</v>
      </c>
      <c r="F117" s="207">
        <v>0</v>
      </c>
      <c r="G117" s="205">
        <v>0</v>
      </c>
      <c r="H117" s="208">
        <v>0</v>
      </c>
      <c r="I117" s="209">
        <v>0</v>
      </c>
      <c r="J117" s="205">
        <v>0</v>
      </c>
      <c r="K117" s="208">
        <v>0</v>
      </c>
      <c r="L117" s="24"/>
      <c r="Q117" s="224"/>
    </row>
    <row r="118" spans="1:17" ht="12.75" customHeight="1">
      <c r="A118" s="194" t="s">
        <v>135</v>
      </c>
      <c r="B118" s="226"/>
      <c r="C118" s="195">
        <v>0</v>
      </c>
      <c r="D118" s="195">
        <v>0</v>
      </c>
      <c r="E118" s="196">
        <v>0</v>
      </c>
      <c r="F118" s="197">
        <v>0</v>
      </c>
      <c r="G118" s="195">
        <v>0</v>
      </c>
      <c r="H118" s="198">
        <v>0</v>
      </c>
      <c r="I118" s="199">
        <v>0</v>
      </c>
      <c r="J118" s="195">
        <v>0</v>
      </c>
      <c r="K118" s="198">
        <v>0</v>
      </c>
      <c r="L118" s="24"/>
      <c r="Q118" s="224"/>
    </row>
    <row r="119" spans="1:17" ht="12.75" customHeight="1">
      <c r="A119" s="194" t="s">
        <v>136</v>
      </c>
      <c r="B119" s="226"/>
      <c r="C119" s="195">
        <v>0</v>
      </c>
      <c r="D119" s="195">
        <v>0</v>
      </c>
      <c r="E119" s="196">
        <v>0</v>
      </c>
      <c r="F119" s="197">
        <v>0</v>
      </c>
      <c r="G119" s="195">
        <v>0</v>
      </c>
      <c r="H119" s="198">
        <v>0</v>
      </c>
      <c r="I119" s="199">
        <v>0</v>
      </c>
      <c r="J119" s="195">
        <v>0</v>
      </c>
      <c r="K119" s="198">
        <v>0</v>
      </c>
      <c r="L119" s="24"/>
      <c r="Q119" s="224"/>
    </row>
    <row r="120" spans="1:17" ht="12.75" customHeight="1">
      <c r="A120" s="194" t="s">
        <v>94</v>
      </c>
      <c r="B120" s="226"/>
      <c r="C120" s="195">
        <v>0</v>
      </c>
      <c r="D120" s="195">
        <v>0</v>
      </c>
      <c r="E120" s="196">
        <v>0</v>
      </c>
      <c r="F120" s="197">
        <v>0</v>
      </c>
      <c r="G120" s="195">
        <v>0</v>
      </c>
      <c r="H120" s="198">
        <v>0</v>
      </c>
      <c r="I120" s="199">
        <v>0</v>
      </c>
      <c r="J120" s="195">
        <v>0</v>
      </c>
      <c r="K120" s="198">
        <v>0</v>
      </c>
      <c r="L120" s="24"/>
      <c r="Q120" s="224"/>
    </row>
    <row r="121" spans="1:17" ht="12.75" customHeight="1">
      <c r="A121" s="179" t="s">
        <v>89</v>
      </c>
      <c r="B121" s="226"/>
      <c r="C121" s="181">
        <v>0</v>
      </c>
      <c r="D121" s="181">
        <v>0</v>
      </c>
      <c r="E121" s="182">
        <v>0</v>
      </c>
      <c r="F121" s="183">
        <v>0</v>
      </c>
      <c r="G121" s="181">
        <v>0</v>
      </c>
      <c r="H121" s="184">
        <v>0</v>
      </c>
      <c r="I121" s="185">
        <v>0</v>
      </c>
      <c r="J121" s="181">
        <v>0</v>
      </c>
      <c r="K121" s="184">
        <v>0</v>
      </c>
      <c r="L121" s="24"/>
      <c r="Q121" s="224"/>
    </row>
    <row r="122" spans="1:17" ht="12.75" customHeight="1">
      <c r="A122" s="188" t="s">
        <v>90</v>
      </c>
      <c r="B122" s="226"/>
      <c r="C122" s="205">
        <v>0</v>
      </c>
      <c r="D122" s="205">
        <v>0</v>
      </c>
      <c r="E122" s="206">
        <v>0</v>
      </c>
      <c r="F122" s="207">
        <v>0</v>
      </c>
      <c r="G122" s="205">
        <v>0</v>
      </c>
      <c r="H122" s="208">
        <v>0</v>
      </c>
      <c r="I122" s="209">
        <v>0</v>
      </c>
      <c r="J122" s="205">
        <v>0</v>
      </c>
      <c r="K122" s="208">
        <v>0</v>
      </c>
      <c r="L122" s="24"/>
      <c r="Q122" s="224"/>
    </row>
    <row r="123" spans="1:17" ht="12.75" customHeight="1">
      <c r="A123" s="194" t="s">
        <v>137</v>
      </c>
      <c r="B123" s="226"/>
      <c r="C123" s="195">
        <v>0</v>
      </c>
      <c r="D123" s="195">
        <v>0</v>
      </c>
      <c r="E123" s="196">
        <v>0</v>
      </c>
      <c r="F123" s="197">
        <v>0</v>
      </c>
      <c r="G123" s="195">
        <v>0</v>
      </c>
      <c r="H123" s="198">
        <v>0</v>
      </c>
      <c r="I123" s="199">
        <v>0</v>
      </c>
      <c r="J123" s="195">
        <v>0</v>
      </c>
      <c r="K123" s="198">
        <v>0</v>
      </c>
      <c r="L123" s="24"/>
      <c r="Q123" s="224"/>
    </row>
    <row r="124" spans="1:17" ht="12.75" customHeight="1">
      <c r="A124" s="194" t="s">
        <v>138</v>
      </c>
      <c r="B124" s="226"/>
      <c r="C124" s="195">
        <v>0</v>
      </c>
      <c r="D124" s="195">
        <v>0</v>
      </c>
      <c r="E124" s="196">
        <v>0</v>
      </c>
      <c r="F124" s="197">
        <v>0</v>
      </c>
      <c r="G124" s="195">
        <v>0</v>
      </c>
      <c r="H124" s="198">
        <v>0</v>
      </c>
      <c r="I124" s="199">
        <v>0</v>
      </c>
      <c r="J124" s="195">
        <v>0</v>
      </c>
      <c r="K124" s="198">
        <v>0</v>
      </c>
      <c r="L124" s="24"/>
      <c r="Q124" s="224"/>
    </row>
    <row r="125" spans="1:17" ht="12.75" customHeight="1">
      <c r="A125" s="188" t="s">
        <v>91</v>
      </c>
      <c r="B125" s="226"/>
      <c r="C125" s="205">
        <v>0</v>
      </c>
      <c r="D125" s="205">
        <v>0</v>
      </c>
      <c r="E125" s="206">
        <v>0</v>
      </c>
      <c r="F125" s="207">
        <v>0</v>
      </c>
      <c r="G125" s="205">
        <v>0</v>
      </c>
      <c r="H125" s="208">
        <v>0</v>
      </c>
      <c r="I125" s="209">
        <v>0</v>
      </c>
      <c r="J125" s="205">
        <v>0</v>
      </c>
      <c r="K125" s="208">
        <v>0</v>
      </c>
      <c r="L125" s="24"/>
      <c r="Q125" s="224"/>
    </row>
    <row r="126" spans="1:17" ht="12.75" customHeight="1">
      <c r="A126" s="194" t="s">
        <v>139</v>
      </c>
      <c r="B126" s="226"/>
      <c r="C126" s="195">
        <v>0</v>
      </c>
      <c r="D126" s="195">
        <v>0</v>
      </c>
      <c r="E126" s="196">
        <v>0</v>
      </c>
      <c r="F126" s="197">
        <v>0</v>
      </c>
      <c r="G126" s="195">
        <v>0</v>
      </c>
      <c r="H126" s="198">
        <v>0</v>
      </c>
      <c r="I126" s="199">
        <v>0</v>
      </c>
      <c r="J126" s="195">
        <v>0</v>
      </c>
      <c r="K126" s="198">
        <v>0</v>
      </c>
      <c r="L126" s="24"/>
      <c r="Q126" s="224"/>
    </row>
    <row r="127" spans="1:17" ht="12.75" customHeight="1">
      <c r="A127" s="194" t="s">
        <v>140</v>
      </c>
      <c r="B127" s="226"/>
      <c r="C127" s="195">
        <v>0</v>
      </c>
      <c r="D127" s="195">
        <v>0</v>
      </c>
      <c r="E127" s="196">
        <v>0</v>
      </c>
      <c r="F127" s="197">
        <v>0</v>
      </c>
      <c r="G127" s="195">
        <v>0</v>
      </c>
      <c r="H127" s="198">
        <v>0</v>
      </c>
      <c r="I127" s="199">
        <v>0</v>
      </c>
      <c r="J127" s="195">
        <v>0</v>
      </c>
      <c r="K127" s="198">
        <v>0</v>
      </c>
      <c r="L127" s="24"/>
      <c r="Q127" s="224"/>
    </row>
    <row r="128" spans="1:17" ht="12.75" customHeight="1">
      <c r="A128" s="188" t="s">
        <v>92</v>
      </c>
      <c r="B128" s="226"/>
      <c r="C128" s="205">
        <v>0</v>
      </c>
      <c r="D128" s="205">
        <v>0</v>
      </c>
      <c r="E128" s="206">
        <v>0</v>
      </c>
      <c r="F128" s="207">
        <v>0</v>
      </c>
      <c r="G128" s="205">
        <v>0</v>
      </c>
      <c r="H128" s="208">
        <v>0</v>
      </c>
      <c r="I128" s="209">
        <v>0</v>
      </c>
      <c r="J128" s="205">
        <v>0</v>
      </c>
      <c r="K128" s="208">
        <v>0</v>
      </c>
      <c r="L128" s="24"/>
      <c r="Q128" s="224"/>
    </row>
    <row r="129" spans="1:17" ht="12.75" customHeight="1">
      <c r="A129" s="194" t="s">
        <v>141</v>
      </c>
      <c r="B129" s="226"/>
      <c r="C129" s="195">
        <v>0</v>
      </c>
      <c r="D129" s="195">
        <v>0</v>
      </c>
      <c r="E129" s="196">
        <v>0</v>
      </c>
      <c r="F129" s="197">
        <v>0</v>
      </c>
      <c r="G129" s="195">
        <v>0</v>
      </c>
      <c r="H129" s="198">
        <v>0</v>
      </c>
      <c r="I129" s="199">
        <v>0</v>
      </c>
      <c r="J129" s="195">
        <v>0</v>
      </c>
      <c r="K129" s="198">
        <v>0</v>
      </c>
      <c r="L129" s="24"/>
      <c r="Q129" s="224"/>
    </row>
    <row r="130" spans="1:17" ht="12.75" customHeight="1">
      <c r="A130" s="194" t="s">
        <v>142</v>
      </c>
      <c r="B130" s="226"/>
      <c r="C130" s="195">
        <v>0</v>
      </c>
      <c r="D130" s="195">
        <v>0</v>
      </c>
      <c r="E130" s="196">
        <v>0</v>
      </c>
      <c r="F130" s="197">
        <v>0</v>
      </c>
      <c r="G130" s="195">
        <v>0</v>
      </c>
      <c r="H130" s="198">
        <v>0</v>
      </c>
      <c r="I130" s="199">
        <v>0</v>
      </c>
      <c r="J130" s="195">
        <v>0</v>
      </c>
      <c r="K130" s="198">
        <v>0</v>
      </c>
      <c r="L130" s="24"/>
      <c r="Q130" s="224"/>
    </row>
    <row r="131" spans="1:17" ht="12.75" customHeight="1">
      <c r="A131" s="194" t="s">
        <v>143</v>
      </c>
      <c r="B131" s="226"/>
      <c r="C131" s="195">
        <v>0</v>
      </c>
      <c r="D131" s="195">
        <v>0</v>
      </c>
      <c r="E131" s="196">
        <v>0</v>
      </c>
      <c r="F131" s="197">
        <v>0</v>
      </c>
      <c r="G131" s="195">
        <v>0</v>
      </c>
      <c r="H131" s="198">
        <v>0</v>
      </c>
      <c r="I131" s="199">
        <v>0</v>
      </c>
      <c r="J131" s="195">
        <v>0</v>
      </c>
      <c r="K131" s="198">
        <v>0</v>
      </c>
      <c r="L131" s="24"/>
      <c r="Q131" s="224"/>
    </row>
    <row r="132" spans="1:17" ht="12.75" customHeight="1">
      <c r="A132" s="188" t="s">
        <v>93</v>
      </c>
      <c r="B132" s="226"/>
      <c r="C132" s="205">
        <v>0</v>
      </c>
      <c r="D132" s="205">
        <v>0</v>
      </c>
      <c r="E132" s="206">
        <v>0</v>
      </c>
      <c r="F132" s="207">
        <v>0</v>
      </c>
      <c r="G132" s="205">
        <v>0</v>
      </c>
      <c r="H132" s="208">
        <v>0</v>
      </c>
      <c r="I132" s="209">
        <v>0</v>
      </c>
      <c r="J132" s="205">
        <v>0</v>
      </c>
      <c r="K132" s="208">
        <v>0</v>
      </c>
      <c r="L132" s="24"/>
      <c r="Q132" s="224"/>
    </row>
    <row r="133" spans="1:17" ht="12.75" customHeight="1">
      <c r="A133" s="194" t="s">
        <v>144</v>
      </c>
      <c r="B133" s="180"/>
      <c r="C133" s="195">
        <v>0</v>
      </c>
      <c r="D133" s="195">
        <v>0</v>
      </c>
      <c r="E133" s="196">
        <v>0</v>
      </c>
      <c r="F133" s="197">
        <v>0</v>
      </c>
      <c r="G133" s="195">
        <v>0</v>
      </c>
      <c r="H133" s="198">
        <v>0</v>
      </c>
      <c r="I133" s="199">
        <v>0</v>
      </c>
      <c r="J133" s="195">
        <v>0</v>
      </c>
      <c r="K133" s="198">
        <v>0</v>
      </c>
      <c r="L133" s="24"/>
    </row>
    <row r="134" spans="1:17">
      <c r="A134" s="179" t="s">
        <v>94</v>
      </c>
      <c r="B134" s="180"/>
      <c r="C134" s="181">
        <v>0</v>
      </c>
      <c r="D134" s="181">
        <v>0</v>
      </c>
      <c r="E134" s="182">
        <v>0</v>
      </c>
      <c r="F134" s="183">
        <v>0</v>
      </c>
      <c r="G134" s="181">
        <v>0</v>
      </c>
      <c r="H134" s="184">
        <v>0</v>
      </c>
      <c r="I134" s="185">
        <v>0</v>
      </c>
      <c r="J134" s="181">
        <v>0</v>
      </c>
      <c r="K134" s="184">
        <v>0</v>
      </c>
      <c r="L134" s="24"/>
    </row>
    <row r="135" spans="1:17">
      <c r="A135" s="188" t="s">
        <v>145</v>
      </c>
      <c r="B135" s="180"/>
      <c r="C135" s="195">
        <v>0</v>
      </c>
      <c r="D135" s="195">
        <v>0</v>
      </c>
      <c r="E135" s="196">
        <v>0</v>
      </c>
      <c r="F135" s="197">
        <v>0</v>
      </c>
      <c r="G135" s="195">
        <v>0</v>
      </c>
      <c r="H135" s="198">
        <v>0</v>
      </c>
      <c r="I135" s="199">
        <v>0</v>
      </c>
      <c r="J135" s="195">
        <v>0</v>
      </c>
      <c r="K135" s="198">
        <v>0</v>
      </c>
      <c r="L135" s="24"/>
    </row>
    <row r="136" spans="1:17">
      <c r="A136" s="188" t="s">
        <v>146</v>
      </c>
      <c r="B136" s="180"/>
      <c r="C136" s="195">
        <v>0</v>
      </c>
      <c r="D136" s="195">
        <v>0</v>
      </c>
      <c r="E136" s="196">
        <v>0</v>
      </c>
      <c r="F136" s="197">
        <v>0</v>
      </c>
      <c r="G136" s="195">
        <v>0</v>
      </c>
      <c r="H136" s="198">
        <v>0</v>
      </c>
      <c r="I136" s="199">
        <v>0</v>
      </c>
      <c r="J136" s="195">
        <v>0</v>
      </c>
      <c r="K136" s="198">
        <v>0</v>
      </c>
      <c r="L136" s="24"/>
    </row>
    <row r="137" spans="1:17">
      <c r="A137" s="188" t="s">
        <v>147</v>
      </c>
      <c r="B137" s="180"/>
      <c r="C137" s="195">
        <v>0</v>
      </c>
      <c r="D137" s="195">
        <v>0</v>
      </c>
      <c r="E137" s="196">
        <v>0</v>
      </c>
      <c r="F137" s="197">
        <v>0</v>
      </c>
      <c r="G137" s="195">
        <v>0</v>
      </c>
      <c r="H137" s="198">
        <v>0</v>
      </c>
      <c r="I137" s="199">
        <v>0</v>
      </c>
      <c r="J137" s="195">
        <v>0</v>
      </c>
      <c r="K137" s="198">
        <v>0</v>
      </c>
      <c r="L137" s="24"/>
    </row>
    <row r="138" spans="1:17">
      <c r="A138" s="188" t="s">
        <v>148</v>
      </c>
      <c r="B138" s="180"/>
      <c r="C138" s="195">
        <v>0</v>
      </c>
      <c r="D138" s="195">
        <v>0</v>
      </c>
      <c r="E138" s="196">
        <v>0</v>
      </c>
      <c r="F138" s="197">
        <v>0</v>
      </c>
      <c r="G138" s="195">
        <v>0</v>
      </c>
      <c r="H138" s="198">
        <v>0</v>
      </c>
      <c r="I138" s="199">
        <v>0</v>
      </c>
      <c r="J138" s="195">
        <v>0</v>
      </c>
      <c r="K138" s="198">
        <v>0</v>
      </c>
      <c r="L138" s="24"/>
    </row>
    <row r="139" spans="1:17">
      <c r="A139" s="188" t="s">
        <v>149</v>
      </c>
      <c r="B139" s="180"/>
      <c r="C139" s="195">
        <v>0</v>
      </c>
      <c r="D139" s="195">
        <v>0</v>
      </c>
      <c r="E139" s="196">
        <v>0</v>
      </c>
      <c r="F139" s="197">
        <v>0</v>
      </c>
      <c r="G139" s="195">
        <v>0</v>
      </c>
      <c r="H139" s="198">
        <v>0</v>
      </c>
      <c r="I139" s="199">
        <v>0</v>
      </c>
      <c r="J139" s="195">
        <v>0</v>
      </c>
      <c r="K139" s="198">
        <v>0</v>
      </c>
      <c r="L139" s="24"/>
    </row>
    <row r="140" spans="1:17">
      <c r="A140" s="216" t="s">
        <v>97</v>
      </c>
      <c r="B140" s="180">
        <v>3</v>
      </c>
      <c r="C140" s="217">
        <v>7810863.1699999999</v>
      </c>
      <c r="D140" s="217">
        <v>26363574.497982766</v>
      </c>
      <c r="E140" s="218">
        <v>14270781.728010165</v>
      </c>
      <c r="F140" s="219">
        <v>17153205</v>
      </c>
      <c r="G140" s="217">
        <v>17444085</v>
      </c>
      <c r="H140" s="220">
        <v>48528883</v>
      </c>
      <c r="I140" s="221">
        <v>34229762.695102923</v>
      </c>
      <c r="J140" s="217">
        <v>17585674</v>
      </c>
      <c r="K140" s="220">
        <v>18695690</v>
      </c>
      <c r="L140" s="24"/>
      <c r="Q140" s="227"/>
    </row>
    <row r="141" spans="1:17">
      <c r="A141" s="228" t="s">
        <v>36</v>
      </c>
      <c r="B141" s="229"/>
      <c r="C141" s="230">
        <v>19149042.969999999</v>
      </c>
      <c r="D141" s="230">
        <v>41984094.403158501</v>
      </c>
      <c r="E141" s="231">
        <v>38009512.875102788</v>
      </c>
      <c r="F141" s="232">
        <v>32932490</v>
      </c>
      <c r="G141" s="230">
        <v>34254190</v>
      </c>
      <c r="H141" s="233">
        <v>28669606</v>
      </c>
      <c r="I141" s="234">
        <v>19873380.858497076</v>
      </c>
      <c r="J141" s="230">
        <v>38610678.347903997</v>
      </c>
      <c r="K141" s="231">
        <v>56949116.060466379</v>
      </c>
      <c r="L141" s="24"/>
    </row>
    <row r="142" spans="1:17">
      <c r="A142" s="235" t="s">
        <v>98</v>
      </c>
      <c r="B142" s="236"/>
      <c r="C142" s="237"/>
      <c r="D142" s="237"/>
      <c r="E142" s="237"/>
      <c r="F142" s="237"/>
      <c r="G142" s="237"/>
      <c r="H142" s="237"/>
      <c r="I142" s="237"/>
      <c r="J142" s="237"/>
      <c r="K142" s="237"/>
      <c r="L142" s="24"/>
    </row>
    <row r="143" spans="1:17">
      <c r="A143" s="238" t="s">
        <v>150</v>
      </c>
      <c r="B143" s="236"/>
      <c r="C143" s="239"/>
      <c r="D143" s="239"/>
      <c r="E143" s="240"/>
      <c r="F143" s="240"/>
      <c r="G143" s="240"/>
      <c r="H143" s="240"/>
      <c r="I143" s="240"/>
      <c r="J143" s="240"/>
      <c r="K143" s="240"/>
    </row>
    <row r="144" spans="1:17">
      <c r="A144" s="241" t="s">
        <v>151</v>
      </c>
      <c r="B144" s="236"/>
      <c r="C144" s="239"/>
      <c r="D144" s="239"/>
      <c r="E144" s="240"/>
      <c r="F144" s="240"/>
      <c r="G144" s="240"/>
      <c r="H144" s="240"/>
      <c r="I144" s="240"/>
      <c r="J144" s="240"/>
      <c r="K144" s="240"/>
    </row>
    <row r="145" spans="1:11">
      <c r="A145" s="238" t="s">
        <v>152</v>
      </c>
      <c r="B145" s="236"/>
      <c r="C145" s="239"/>
      <c r="D145" s="239"/>
      <c r="E145" s="240"/>
      <c r="F145" s="240"/>
      <c r="G145" s="240"/>
      <c r="H145" s="240"/>
      <c r="I145" s="240"/>
      <c r="J145" s="240"/>
      <c r="K145" s="240"/>
    </row>
    <row r="146" spans="1:11">
      <c r="A146" s="2182" t="s">
        <v>153</v>
      </c>
      <c r="B146" s="2182"/>
      <c r="C146" s="2182"/>
      <c r="D146" s="2182"/>
      <c r="E146" s="2182"/>
      <c r="F146" s="2182"/>
      <c r="G146" s="2182"/>
      <c r="H146" s="2182"/>
      <c r="I146" s="2182"/>
      <c r="J146" s="2182"/>
      <c r="K146" s="2182"/>
    </row>
    <row r="147" spans="1:11">
      <c r="A147" s="62"/>
      <c r="B147" s="242"/>
      <c r="C147" s="243"/>
      <c r="D147" s="243"/>
      <c r="E147" s="244"/>
      <c r="F147" s="244"/>
      <c r="G147" s="244"/>
      <c r="H147" s="244"/>
      <c r="I147" s="244"/>
      <c r="J147" s="244"/>
      <c r="K147" s="244"/>
    </row>
    <row r="148" spans="1:11">
      <c r="A148" s="62"/>
      <c r="B148" s="242"/>
      <c r="C148" s="243"/>
      <c r="D148" s="243"/>
      <c r="E148" s="244"/>
      <c r="F148" s="244"/>
      <c r="G148" s="244"/>
      <c r="H148" s="244"/>
      <c r="I148" s="244"/>
      <c r="J148" s="244"/>
      <c r="K148" s="244"/>
    </row>
    <row r="149" spans="1:11">
      <c r="A149" s="245" t="s">
        <v>103</v>
      </c>
      <c r="B149" s="246"/>
      <c r="C149" s="247">
        <v>-201071.4299999997</v>
      </c>
      <c r="D149" s="247">
        <v>-1630889.400000006</v>
      </c>
      <c r="E149" s="248">
        <v>-1086749.3789999932</v>
      </c>
      <c r="F149" s="247">
        <v>-230920</v>
      </c>
      <c r="G149" s="247">
        <v>693085</v>
      </c>
      <c r="H149" s="247">
        <v>35352582</v>
      </c>
      <c r="I149" s="247">
        <v>-9733000</v>
      </c>
      <c r="J149" s="247">
        <v>-11766530</v>
      </c>
      <c r="K149" s="247">
        <v>-12374665</v>
      </c>
    </row>
    <row r="150" spans="1:11">
      <c r="A150" s="245" t="s">
        <v>104</v>
      </c>
      <c r="B150" s="246"/>
      <c r="C150" s="247">
        <v>-18116170.160000004</v>
      </c>
      <c r="D150" s="247">
        <v>-24208655.368599679</v>
      </c>
      <c r="E150" s="248">
        <v>-27974585.418617599</v>
      </c>
      <c r="F150" s="247">
        <v>-33163470</v>
      </c>
      <c r="G150" s="247">
        <v>-31645070</v>
      </c>
      <c r="H150" s="247">
        <v>6773213</v>
      </c>
      <c r="I150" s="247">
        <v>-35682844.546022557</v>
      </c>
      <c r="J150" s="247">
        <v>-35957396</v>
      </c>
      <c r="K150" s="247">
        <v>-38493335</v>
      </c>
    </row>
    <row r="154" spans="1:11">
      <c r="E154" s="250"/>
    </row>
  </sheetData>
  <mergeCells count="3">
    <mergeCell ref="F2:H2"/>
    <mergeCell ref="I2:K2"/>
    <mergeCell ref="A146:K146"/>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49"/>
  <sheetViews>
    <sheetView topLeftCell="A28" workbookViewId="0">
      <selection activeCell="D53" sqref="D53"/>
    </sheetView>
  </sheetViews>
  <sheetFormatPr defaultRowHeight="12.75"/>
  <cols>
    <col min="1" max="1" width="30.7109375" style="2" customWidth="1"/>
    <col min="2" max="2" width="0" style="334" hidden="1" customWidth="1"/>
    <col min="3" max="16384" width="9.140625" style="2"/>
  </cols>
  <sheetData>
    <row r="1" spans="1:11" s="252" customFormat="1">
      <c r="A1" s="251" t="s">
        <v>154</v>
      </c>
      <c r="B1" s="251"/>
      <c r="C1" s="251"/>
      <c r="D1" s="251"/>
      <c r="E1" s="251"/>
      <c r="F1" s="251"/>
      <c r="G1" s="251"/>
      <c r="H1" s="251"/>
      <c r="I1" s="251"/>
      <c r="J1" s="251"/>
      <c r="K1" s="251"/>
    </row>
    <row r="2" spans="1:11">
      <c r="A2" s="253" t="s">
        <v>155</v>
      </c>
      <c r="B2" s="254" t="s">
        <v>72</v>
      </c>
      <c r="C2" s="255" t="s">
        <v>2</v>
      </c>
      <c r="D2" s="255" t="s">
        <v>3</v>
      </c>
      <c r="E2" s="256" t="s">
        <v>4</v>
      </c>
      <c r="F2" s="2183" t="s">
        <v>5</v>
      </c>
      <c r="G2" s="2184"/>
      <c r="H2" s="2184"/>
      <c r="I2" s="2185" t="s">
        <v>6</v>
      </c>
      <c r="J2" s="2186"/>
      <c r="K2" s="2187"/>
    </row>
    <row r="3" spans="1:11" ht="25.5">
      <c r="A3" s="257" t="s">
        <v>73</v>
      </c>
      <c r="B3" s="258"/>
      <c r="C3" s="259" t="s">
        <v>8</v>
      </c>
      <c r="D3" s="259" t="s">
        <v>8</v>
      </c>
      <c r="E3" s="260" t="s">
        <v>8</v>
      </c>
      <c r="F3" s="261" t="s">
        <v>9</v>
      </c>
      <c r="G3" s="259" t="s">
        <v>10</v>
      </c>
      <c r="H3" s="260" t="s">
        <v>11</v>
      </c>
      <c r="I3" s="261" t="s">
        <v>13</v>
      </c>
      <c r="J3" s="259" t="s">
        <v>14</v>
      </c>
      <c r="K3" s="260" t="s">
        <v>15</v>
      </c>
    </row>
    <row r="4" spans="1:11">
      <c r="A4" s="262" t="s">
        <v>156</v>
      </c>
      <c r="B4" s="180">
        <v>1</v>
      </c>
      <c r="C4" s="263"/>
      <c r="D4" s="263"/>
      <c r="E4" s="264"/>
      <c r="F4" s="265"/>
      <c r="G4" s="263"/>
      <c r="H4" s="266"/>
      <c r="I4" s="267"/>
      <c r="J4" s="263"/>
      <c r="K4" s="268"/>
    </row>
    <row r="5" spans="1:11">
      <c r="A5" s="269" t="s">
        <v>157</v>
      </c>
      <c r="B5" s="180"/>
      <c r="C5" s="270">
        <v>120900</v>
      </c>
      <c r="D5" s="270">
        <v>137600</v>
      </c>
      <c r="E5" s="271">
        <v>68600</v>
      </c>
      <c r="F5" s="272">
        <v>136600</v>
      </c>
      <c r="G5" s="270">
        <v>136600</v>
      </c>
      <c r="H5" s="273">
        <v>51496</v>
      </c>
      <c r="I5" s="274">
        <v>149600</v>
      </c>
      <c r="J5" s="270">
        <v>134600</v>
      </c>
      <c r="K5" s="275">
        <v>108600</v>
      </c>
    </row>
    <row r="6" spans="1:11">
      <c r="A6" s="269" t="s">
        <v>158</v>
      </c>
      <c r="B6" s="180"/>
      <c r="C6" s="270">
        <v>80171.429999999993</v>
      </c>
      <c r="D6" s="270">
        <v>1493289.4</v>
      </c>
      <c r="E6" s="271">
        <v>1936652.0290000001</v>
      </c>
      <c r="F6" s="272">
        <v>94715</v>
      </c>
      <c r="G6" s="270">
        <v>100315</v>
      </c>
      <c r="H6" s="273">
        <v>50345</v>
      </c>
      <c r="I6" s="274">
        <v>95400</v>
      </c>
      <c r="J6" s="270">
        <v>94930</v>
      </c>
      <c r="K6" s="275">
        <v>95065</v>
      </c>
    </row>
    <row r="7" spans="1:11">
      <c r="A7" s="269" t="s">
        <v>159</v>
      </c>
      <c r="B7" s="180"/>
      <c r="C7" s="270">
        <v>16767235.890000001</v>
      </c>
      <c r="D7" s="270">
        <v>48033850.077341273</v>
      </c>
      <c r="E7" s="271">
        <v>26095842.018112946</v>
      </c>
      <c r="F7" s="272">
        <v>33468680</v>
      </c>
      <c r="G7" s="270">
        <v>34768680</v>
      </c>
      <c r="H7" s="273">
        <v>59762125</v>
      </c>
      <c r="I7" s="274">
        <v>40873692.719999999</v>
      </c>
      <c r="J7" s="270">
        <v>37887657.347903997</v>
      </c>
      <c r="K7" s="275">
        <v>55497056.060466379</v>
      </c>
    </row>
    <row r="8" spans="1:11">
      <c r="A8" s="269" t="s">
        <v>160</v>
      </c>
      <c r="B8" s="180"/>
      <c r="C8" s="270">
        <v>66100.45</v>
      </c>
      <c r="D8" s="270">
        <v>474910.34380000003</v>
      </c>
      <c r="E8" s="271">
        <v>294922.41000000003</v>
      </c>
      <c r="F8" s="272">
        <v>606820</v>
      </c>
      <c r="G8" s="270">
        <v>610520</v>
      </c>
      <c r="H8" s="273">
        <v>231072</v>
      </c>
      <c r="I8" s="274">
        <v>715000</v>
      </c>
      <c r="J8" s="270">
        <v>640930</v>
      </c>
      <c r="K8" s="275">
        <v>647040</v>
      </c>
    </row>
    <row r="9" spans="1:11">
      <c r="A9" s="269" t="s">
        <v>161</v>
      </c>
      <c r="B9" s="180"/>
      <c r="C9" s="270">
        <v>0</v>
      </c>
      <c r="D9" s="270">
        <v>13070</v>
      </c>
      <c r="E9" s="271">
        <v>900</v>
      </c>
      <c r="F9" s="272">
        <v>523000</v>
      </c>
      <c r="G9" s="270">
        <v>831880</v>
      </c>
      <c r="H9" s="273">
        <v>484608</v>
      </c>
      <c r="I9" s="274">
        <v>873000</v>
      </c>
      <c r="J9" s="270">
        <v>595000</v>
      </c>
      <c r="K9" s="275">
        <v>629000</v>
      </c>
    </row>
    <row r="10" spans="1:11">
      <c r="A10" s="269" t="s">
        <v>162</v>
      </c>
      <c r="B10" s="180"/>
      <c r="C10" s="270">
        <v>0</v>
      </c>
      <c r="D10" s="270">
        <v>0</v>
      </c>
      <c r="E10" s="271">
        <v>1368</v>
      </c>
      <c r="F10" s="272">
        <v>5000</v>
      </c>
      <c r="G10" s="270">
        <v>5000</v>
      </c>
      <c r="H10" s="273">
        <v>1794</v>
      </c>
      <c r="I10" s="274">
        <v>2000</v>
      </c>
      <c r="J10" s="270">
        <v>5000</v>
      </c>
      <c r="K10" s="275">
        <v>5000</v>
      </c>
    </row>
    <row r="11" spans="1:11">
      <c r="A11" s="269" t="s">
        <v>163</v>
      </c>
      <c r="B11" s="180"/>
      <c r="C11" s="270">
        <v>5515</v>
      </c>
      <c r="D11" s="270">
        <v>492423.89</v>
      </c>
      <c r="E11" s="271">
        <v>21280</v>
      </c>
      <c r="F11" s="272">
        <v>14000</v>
      </c>
      <c r="G11" s="270">
        <v>14000</v>
      </c>
      <c r="H11" s="273">
        <v>13444</v>
      </c>
      <c r="I11" s="274">
        <v>12000</v>
      </c>
      <c r="J11" s="270">
        <v>14000</v>
      </c>
      <c r="K11" s="275">
        <v>14000</v>
      </c>
    </row>
    <row r="12" spans="1:11">
      <c r="A12" s="269" t="s">
        <v>164</v>
      </c>
      <c r="B12" s="180"/>
      <c r="C12" s="270">
        <v>3788003.4799999995</v>
      </c>
      <c r="D12" s="270">
        <v>4473029.2300000004</v>
      </c>
      <c r="E12" s="271">
        <v>4076222.62</v>
      </c>
      <c r="F12" s="272">
        <v>4740135</v>
      </c>
      <c r="G12" s="270">
        <v>4740135</v>
      </c>
      <c r="H12" s="273">
        <v>4835287</v>
      </c>
      <c r="I12" s="274">
        <v>4195867.2149999999</v>
      </c>
      <c r="J12" s="270">
        <v>5024470</v>
      </c>
      <c r="K12" s="275">
        <v>5325970</v>
      </c>
    </row>
    <row r="13" spans="1:11">
      <c r="A13" s="269" t="s">
        <v>165</v>
      </c>
      <c r="B13" s="180"/>
      <c r="C13" s="270">
        <v>3821820.7</v>
      </c>
      <c r="D13" s="270">
        <v>9356402.3500000015</v>
      </c>
      <c r="E13" s="271">
        <v>7893831.9999999991</v>
      </c>
      <c r="F13" s="272">
        <v>6821175</v>
      </c>
      <c r="G13" s="270">
        <v>6821175</v>
      </c>
      <c r="H13" s="273">
        <v>6992407</v>
      </c>
      <c r="I13" s="274">
        <v>5315062.8486000011</v>
      </c>
      <c r="J13" s="270">
        <v>7888805</v>
      </c>
      <c r="K13" s="275">
        <v>9138620</v>
      </c>
    </row>
    <row r="14" spans="1:11">
      <c r="A14" s="269" t="s">
        <v>166</v>
      </c>
      <c r="B14" s="180"/>
      <c r="C14" s="270">
        <v>2511230.62</v>
      </c>
      <c r="D14" s="270">
        <v>5503983.0099999998</v>
      </c>
      <c r="E14" s="271">
        <v>13895927.555000003</v>
      </c>
      <c r="F14" s="272">
        <v>3906885</v>
      </c>
      <c r="G14" s="270">
        <v>3906885</v>
      </c>
      <c r="H14" s="273">
        <v>4877752</v>
      </c>
      <c r="I14" s="274">
        <v>2116520.77</v>
      </c>
      <c r="J14" s="276">
        <v>4140490</v>
      </c>
      <c r="K14" s="275">
        <v>4388120</v>
      </c>
    </row>
    <row r="15" spans="1:11">
      <c r="A15" s="269" t="s">
        <v>167</v>
      </c>
      <c r="B15" s="180"/>
      <c r="C15" s="277">
        <v>0</v>
      </c>
      <c r="D15" s="277">
        <v>0</v>
      </c>
      <c r="E15" s="278">
        <v>0</v>
      </c>
      <c r="F15" s="279">
        <v>0</v>
      </c>
      <c r="G15" s="277">
        <v>0</v>
      </c>
      <c r="H15" s="280">
        <v>0</v>
      </c>
      <c r="I15" s="281">
        <v>0</v>
      </c>
      <c r="J15" s="278">
        <v>0</v>
      </c>
      <c r="K15" s="282">
        <v>0</v>
      </c>
    </row>
    <row r="16" spans="1:11">
      <c r="A16" s="269" t="s">
        <v>168</v>
      </c>
      <c r="B16" s="180"/>
      <c r="C16" s="277">
        <v>0</v>
      </c>
      <c r="D16" s="277">
        <v>0</v>
      </c>
      <c r="E16" s="278">
        <v>0</v>
      </c>
      <c r="F16" s="279">
        <v>0</v>
      </c>
      <c r="G16" s="277">
        <v>0</v>
      </c>
      <c r="H16" s="280">
        <v>0</v>
      </c>
      <c r="I16" s="281">
        <v>0</v>
      </c>
      <c r="J16" s="278">
        <v>0</v>
      </c>
      <c r="K16" s="282">
        <v>0</v>
      </c>
    </row>
    <row r="17" spans="1:11">
      <c r="A17" s="269" t="s">
        <v>169</v>
      </c>
      <c r="B17" s="180"/>
      <c r="C17" s="277">
        <v>0</v>
      </c>
      <c r="D17" s="277">
        <v>0</v>
      </c>
      <c r="E17" s="278">
        <v>0</v>
      </c>
      <c r="F17" s="279">
        <v>0</v>
      </c>
      <c r="G17" s="277">
        <v>0</v>
      </c>
      <c r="H17" s="280">
        <v>0</v>
      </c>
      <c r="I17" s="281">
        <v>0</v>
      </c>
      <c r="J17" s="278">
        <v>0</v>
      </c>
      <c r="K17" s="282">
        <v>0</v>
      </c>
    </row>
    <row r="18" spans="1:11">
      <c r="A18" s="269" t="s">
        <v>170</v>
      </c>
      <c r="B18" s="180"/>
      <c r="C18" s="277">
        <v>0</v>
      </c>
      <c r="D18" s="277">
        <v>0</v>
      </c>
      <c r="E18" s="278">
        <v>0</v>
      </c>
      <c r="F18" s="279">
        <v>0</v>
      </c>
      <c r="G18" s="277">
        <v>0</v>
      </c>
      <c r="H18" s="280">
        <v>0</v>
      </c>
      <c r="I18" s="281">
        <v>0</v>
      </c>
      <c r="J18" s="278">
        <v>0</v>
      </c>
      <c r="K18" s="282">
        <v>0</v>
      </c>
    </row>
    <row r="19" spans="1:11">
      <c r="A19" s="269" t="s">
        <v>171</v>
      </c>
      <c r="B19" s="180"/>
      <c r="C19" s="277">
        <v>0</v>
      </c>
      <c r="D19" s="277">
        <v>0</v>
      </c>
      <c r="E19" s="278">
        <v>0</v>
      </c>
      <c r="F19" s="279">
        <v>0</v>
      </c>
      <c r="G19" s="277">
        <v>0</v>
      </c>
      <c r="H19" s="280">
        <v>0</v>
      </c>
      <c r="I19" s="283">
        <v>0</v>
      </c>
      <c r="J19" s="278">
        <v>0</v>
      </c>
      <c r="K19" s="282">
        <v>0</v>
      </c>
    </row>
    <row r="20" spans="1:11">
      <c r="A20" s="284" t="s">
        <v>172</v>
      </c>
      <c r="B20" s="285">
        <v>2</v>
      </c>
      <c r="C20" s="286">
        <v>27160977.57</v>
      </c>
      <c r="D20" s="286">
        <v>69978558.301141277</v>
      </c>
      <c r="E20" s="287">
        <v>54285546.63211295</v>
      </c>
      <c r="F20" s="288">
        <v>50317010</v>
      </c>
      <c r="G20" s="286">
        <v>51935190</v>
      </c>
      <c r="H20" s="289">
        <v>77300330</v>
      </c>
      <c r="I20" s="290">
        <v>54348143.553600006</v>
      </c>
      <c r="J20" s="286">
        <v>56425882.347903997</v>
      </c>
      <c r="K20" s="291">
        <v>75848471.060466379</v>
      </c>
    </row>
    <row r="21" spans="1:11">
      <c r="A21" s="292"/>
      <c r="B21" s="180"/>
      <c r="C21" s="293"/>
      <c r="D21" s="293"/>
      <c r="E21" s="294"/>
      <c r="F21" s="295"/>
      <c r="G21" s="293"/>
      <c r="H21" s="296"/>
      <c r="I21" s="297"/>
      <c r="J21" s="293"/>
      <c r="K21" s="298"/>
    </row>
    <row r="22" spans="1:11">
      <c r="A22" s="262" t="s">
        <v>173</v>
      </c>
      <c r="B22" s="180">
        <v>1</v>
      </c>
      <c r="C22" s="293"/>
      <c r="D22" s="293"/>
      <c r="E22" s="294"/>
      <c r="F22" s="295"/>
      <c r="G22" s="293"/>
      <c r="H22" s="296"/>
      <c r="I22" s="297"/>
      <c r="J22" s="293"/>
      <c r="K22" s="298"/>
    </row>
    <row r="23" spans="1:11">
      <c r="A23" s="269" t="s">
        <v>157</v>
      </c>
      <c r="B23" s="180"/>
      <c r="C23" s="270">
        <v>126811.14</v>
      </c>
      <c r="D23" s="270">
        <v>139843.54</v>
      </c>
      <c r="E23" s="271">
        <v>148555.74</v>
      </c>
      <c r="F23" s="272">
        <v>296105</v>
      </c>
      <c r="G23" s="270">
        <v>307370</v>
      </c>
      <c r="H23" s="273">
        <v>157343</v>
      </c>
      <c r="I23" s="274">
        <v>322915.06088630401</v>
      </c>
      <c r="J23" s="270">
        <v>316850</v>
      </c>
      <c r="K23" s="275">
        <v>338395</v>
      </c>
    </row>
    <row r="24" spans="1:11">
      <c r="A24" s="269" t="s">
        <v>158</v>
      </c>
      <c r="B24" s="180"/>
      <c r="C24" s="270">
        <v>3452180.7800000007</v>
      </c>
      <c r="D24" s="270">
        <v>4787776.7418619581</v>
      </c>
      <c r="E24" s="271">
        <v>5511392.1564780828</v>
      </c>
      <c r="F24" s="272">
        <v>8211175</v>
      </c>
      <c r="G24" s="270">
        <v>6504160</v>
      </c>
      <c r="H24" s="273">
        <v>4932472</v>
      </c>
      <c r="I24" s="274">
        <v>7059161.2728321599</v>
      </c>
      <c r="J24" s="270">
        <v>8523311</v>
      </c>
      <c r="K24" s="275">
        <v>8356790</v>
      </c>
    </row>
    <row r="25" spans="1:11">
      <c r="A25" s="269" t="s">
        <v>159</v>
      </c>
      <c r="B25" s="180"/>
      <c r="C25" s="270">
        <v>7394553.8299999991</v>
      </c>
      <c r="D25" s="270">
        <v>25478851.807982765</v>
      </c>
      <c r="E25" s="271">
        <v>13605029.588010162</v>
      </c>
      <c r="F25" s="272">
        <v>15672220</v>
      </c>
      <c r="G25" s="270">
        <v>16137495</v>
      </c>
      <c r="H25" s="273">
        <v>47738522</v>
      </c>
      <c r="I25" s="274">
        <v>32494839.853008166</v>
      </c>
      <c r="J25" s="270">
        <v>16020594</v>
      </c>
      <c r="K25" s="275">
        <v>17082170</v>
      </c>
    </row>
    <row r="26" spans="1:11">
      <c r="A26" s="269" t="s">
        <v>160</v>
      </c>
      <c r="B26" s="180"/>
      <c r="C26" s="270">
        <v>416309.33999999997</v>
      </c>
      <c r="D26" s="270">
        <v>884722.69</v>
      </c>
      <c r="E26" s="271">
        <v>665752.14</v>
      </c>
      <c r="F26" s="272">
        <v>1480985</v>
      </c>
      <c r="G26" s="270">
        <v>1306590</v>
      </c>
      <c r="H26" s="273">
        <v>790361</v>
      </c>
      <c r="I26" s="274">
        <v>1734922.842094752</v>
      </c>
      <c r="J26" s="270">
        <v>1565080</v>
      </c>
      <c r="K26" s="275">
        <v>1613520</v>
      </c>
    </row>
    <row r="27" spans="1:11">
      <c r="A27" s="269" t="s">
        <v>161</v>
      </c>
      <c r="B27" s="180"/>
      <c r="C27" s="270">
        <v>2256640.3800000004</v>
      </c>
      <c r="D27" s="270">
        <v>2751651.0900000003</v>
      </c>
      <c r="E27" s="271">
        <v>3231262.1914259489</v>
      </c>
      <c r="F27" s="272">
        <v>3717100</v>
      </c>
      <c r="G27" s="270">
        <v>3953775</v>
      </c>
      <c r="H27" s="273">
        <v>3536111</v>
      </c>
      <c r="I27" s="274">
        <v>4277883.5493879998</v>
      </c>
      <c r="J27" s="270">
        <v>3857745</v>
      </c>
      <c r="K27" s="275">
        <v>4005230</v>
      </c>
    </row>
    <row r="28" spans="1:11">
      <c r="A28" s="269" t="s">
        <v>162</v>
      </c>
      <c r="B28" s="180"/>
      <c r="C28" s="270">
        <v>49511.18</v>
      </c>
      <c r="D28" s="270">
        <v>28629.749999999996</v>
      </c>
      <c r="E28" s="271">
        <v>14895.75</v>
      </c>
      <c r="F28" s="272">
        <v>228285</v>
      </c>
      <c r="G28" s="270">
        <v>190300</v>
      </c>
      <c r="H28" s="273">
        <v>71742</v>
      </c>
      <c r="I28" s="274">
        <v>181500</v>
      </c>
      <c r="J28" s="270">
        <v>230485</v>
      </c>
      <c r="K28" s="275">
        <v>232995</v>
      </c>
    </row>
    <row r="29" spans="1:11">
      <c r="A29" s="269" t="s">
        <v>163</v>
      </c>
      <c r="B29" s="180"/>
      <c r="C29" s="270">
        <v>45893.610000000008</v>
      </c>
      <c r="D29" s="270">
        <v>512695.67</v>
      </c>
      <c r="E29" s="271">
        <v>69734.47</v>
      </c>
      <c r="F29" s="272">
        <v>196805</v>
      </c>
      <c r="G29" s="270">
        <v>172100</v>
      </c>
      <c r="H29" s="273">
        <v>72632</v>
      </c>
      <c r="I29" s="274">
        <v>169000</v>
      </c>
      <c r="J29" s="270">
        <v>201810</v>
      </c>
      <c r="K29" s="275">
        <v>207370</v>
      </c>
    </row>
    <row r="30" spans="1:11">
      <c r="A30" s="269" t="s">
        <v>164</v>
      </c>
      <c r="B30" s="180"/>
      <c r="C30" s="270">
        <v>6101455.4299999997</v>
      </c>
      <c r="D30" s="270">
        <v>5184835.25</v>
      </c>
      <c r="E30" s="271">
        <v>6649831.3109034095</v>
      </c>
      <c r="F30" s="272">
        <v>7140560</v>
      </c>
      <c r="G30" s="270">
        <v>6746575</v>
      </c>
      <c r="H30" s="273">
        <v>6362450</v>
      </c>
      <c r="I30" s="274">
        <v>7645472.4195329593</v>
      </c>
      <c r="J30" s="270">
        <v>7453915</v>
      </c>
      <c r="K30" s="275">
        <v>7728315</v>
      </c>
    </row>
    <row r="31" spans="1:11">
      <c r="A31" s="269" t="s">
        <v>165</v>
      </c>
      <c r="B31" s="180"/>
      <c r="C31" s="270">
        <v>4070768.49</v>
      </c>
      <c r="D31" s="270">
        <v>5834376.9472365445</v>
      </c>
      <c r="E31" s="271">
        <v>7554092.6025565658</v>
      </c>
      <c r="F31" s="272">
        <v>9514540</v>
      </c>
      <c r="G31" s="270">
        <v>10523815</v>
      </c>
      <c r="H31" s="273">
        <v>9859736</v>
      </c>
      <c r="I31" s="274">
        <v>12312051.994175136</v>
      </c>
      <c r="J31" s="270">
        <v>11377025</v>
      </c>
      <c r="K31" s="275">
        <v>13690765</v>
      </c>
    </row>
    <row r="32" spans="1:11">
      <c r="A32" s="269" t="s">
        <v>166</v>
      </c>
      <c r="B32" s="180"/>
      <c r="C32" s="270">
        <v>2012909.1499999997</v>
      </c>
      <c r="D32" s="270">
        <v>5088514.5595011823</v>
      </c>
      <c r="E32" s="271">
        <v>5716399.0572535926</v>
      </c>
      <c r="F32" s="272">
        <v>3859235</v>
      </c>
      <c r="G32" s="270">
        <v>4181975</v>
      </c>
      <c r="H32" s="273">
        <v>3690900</v>
      </c>
      <c r="I32" s="274">
        <v>3719860.2492079996</v>
      </c>
      <c r="J32" s="270">
        <v>4001260</v>
      </c>
      <c r="K32" s="275">
        <v>3938485</v>
      </c>
    </row>
    <row r="33" spans="1:11">
      <c r="A33" s="269" t="s">
        <v>167</v>
      </c>
      <c r="B33" s="180"/>
      <c r="C33" s="299">
        <v>0</v>
      </c>
      <c r="D33" s="299">
        <v>0</v>
      </c>
      <c r="E33" s="280">
        <v>0</v>
      </c>
      <c r="F33" s="279">
        <v>0</v>
      </c>
      <c r="G33" s="277">
        <v>0</v>
      </c>
      <c r="H33" s="280">
        <v>0</v>
      </c>
      <c r="I33" s="281">
        <v>0</v>
      </c>
      <c r="J33" s="277">
        <v>0</v>
      </c>
      <c r="K33" s="282">
        <v>0</v>
      </c>
    </row>
    <row r="34" spans="1:11">
      <c r="A34" s="269" t="s">
        <v>168</v>
      </c>
      <c r="B34" s="180"/>
      <c r="C34" s="299">
        <v>0</v>
      </c>
      <c r="D34" s="299">
        <v>0</v>
      </c>
      <c r="E34" s="280">
        <v>0</v>
      </c>
      <c r="F34" s="279">
        <v>0</v>
      </c>
      <c r="G34" s="277">
        <v>0</v>
      </c>
      <c r="H34" s="280">
        <v>0</v>
      </c>
      <c r="I34" s="281">
        <v>0</v>
      </c>
      <c r="J34" s="277">
        <v>0</v>
      </c>
      <c r="K34" s="282">
        <v>0</v>
      </c>
    </row>
    <row r="35" spans="1:11">
      <c r="A35" s="269" t="s">
        <v>169</v>
      </c>
      <c r="B35" s="180"/>
      <c r="C35" s="300">
        <v>0</v>
      </c>
      <c r="D35" s="300">
        <v>0</v>
      </c>
      <c r="E35" s="301">
        <v>0</v>
      </c>
      <c r="F35" s="302">
        <v>0</v>
      </c>
      <c r="G35" s="303">
        <v>0</v>
      </c>
      <c r="H35" s="301">
        <v>0</v>
      </c>
      <c r="I35" s="304">
        <v>0</v>
      </c>
      <c r="J35" s="303">
        <v>0</v>
      </c>
      <c r="K35" s="305">
        <v>0</v>
      </c>
    </row>
    <row r="36" spans="1:11">
      <c r="A36" s="269" t="s">
        <v>170</v>
      </c>
      <c r="B36" s="180"/>
      <c r="C36" s="300">
        <v>0</v>
      </c>
      <c r="D36" s="300">
        <v>0</v>
      </c>
      <c r="E36" s="301">
        <v>0</v>
      </c>
      <c r="F36" s="302">
        <v>0</v>
      </c>
      <c r="G36" s="303">
        <v>0</v>
      </c>
      <c r="H36" s="301">
        <v>0</v>
      </c>
      <c r="I36" s="304">
        <v>0</v>
      </c>
      <c r="J36" s="303">
        <v>0</v>
      </c>
      <c r="K36" s="305">
        <v>0</v>
      </c>
    </row>
    <row r="37" spans="1:11">
      <c r="A37" s="269" t="s">
        <v>171</v>
      </c>
      <c r="B37" s="180"/>
      <c r="C37" s="300">
        <v>0</v>
      </c>
      <c r="D37" s="300">
        <v>0</v>
      </c>
      <c r="E37" s="301">
        <v>0</v>
      </c>
      <c r="F37" s="302">
        <v>0</v>
      </c>
      <c r="G37" s="303">
        <v>0</v>
      </c>
      <c r="H37" s="301">
        <v>0</v>
      </c>
      <c r="I37" s="304">
        <v>0</v>
      </c>
      <c r="J37" s="303">
        <v>0</v>
      </c>
      <c r="K37" s="305">
        <v>0</v>
      </c>
    </row>
    <row r="38" spans="1:11">
      <c r="A38" s="284" t="s">
        <v>174</v>
      </c>
      <c r="B38" s="285">
        <v>2</v>
      </c>
      <c r="C38" s="306">
        <v>25927033.329999998</v>
      </c>
      <c r="D38" s="306">
        <v>50691898.04658246</v>
      </c>
      <c r="E38" s="307">
        <v>43166945.006627761</v>
      </c>
      <c r="F38" s="308">
        <v>50317010</v>
      </c>
      <c r="G38" s="306">
        <v>50024155</v>
      </c>
      <c r="H38" s="309">
        <v>77212269</v>
      </c>
      <c r="I38" s="310">
        <v>69917607.241125479</v>
      </c>
      <c r="J38" s="306">
        <v>53548075</v>
      </c>
      <c r="K38" s="311">
        <v>57194035</v>
      </c>
    </row>
    <row r="39" spans="1:11">
      <c r="A39" s="312" t="s">
        <v>36</v>
      </c>
      <c r="B39" s="229">
        <v>2</v>
      </c>
      <c r="C39" s="313">
        <v>1233944.2400000021</v>
      </c>
      <c r="D39" s="313">
        <v>19286660.254558817</v>
      </c>
      <c r="E39" s="314">
        <v>11118601.625485189</v>
      </c>
      <c r="F39" s="315">
        <v>0</v>
      </c>
      <c r="G39" s="316">
        <v>1911035</v>
      </c>
      <c r="H39" s="317">
        <v>88061</v>
      </c>
      <c r="I39" s="318">
        <v>-15569463.687525474</v>
      </c>
      <c r="J39" s="316">
        <v>2877807.3479039967</v>
      </c>
      <c r="K39" s="319">
        <v>18654436.060466379</v>
      </c>
    </row>
    <row r="40" spans="1:11" s="325" customFormat="1">
      <c r="A40" s="320" t="s">
        <v>98</v>
      </c>
      <c r="B40" s="321"/>
      <c r="C40" s="322"/>
      <c r="D40" s="323"/>
      <c r="E40" s="324"/>
      <c r="F40" s="324"/>
      <c r="G40" s="324"/>
      <c r="H40" s="324"/>
      <c r="I40" s="324"/>
      <c r="J40" s="324"/>
      <c r="K40" s="324"/>
    </row>
    <row r="41" spans="1:11" s="325" customFormat="1">
      <c r="A41" s="241" t="s">
        <v>175</v>
      </c>
      <c r="B41" s="321"/>
      <c r="C41" s="326"/>
      <c r="D41" s="326"/>
      <c r="E41" s="327"/>
      <c r="F41" s="327"/>
      <c r="G41" s="327"/>
      <c r="H41" s="327"/>
      <c r="I41" s="327"/>
      <c r="J41" s="327"/>
      <c r="K41" s="327"/>
    </row>
    <row r="42" spans="1:11" s="325" customFormat="1">
      <c r="A42" s="328" t="s">
        <v>176</v>
      </c>
      <c r="B42" s="321"/>
      <c r="C42" s="326"/>
      <c r="D42" s="326"/>
      <c r="E42" s="327"/>
      <c r="F42" s="327"/>
      <c r="G42" s="327"/>
      <c r="H42" s="327"/>
      <c r="I42" s="327"/>
      <c r="J42" s="327"/>
      <c r="K42" s="327"/>
    </row>
    <row r="43" spans="1:11" s="325" customFormat="1">
      <c r="A43" s="328" t="s">
        <v>177</v>
      </c>
      <c r="B43" s="236"/>
      <c r="C43" s="329"/>
      <c r="D43" s="329"/>
      <c r="E43" s="330"/>
      <c r="F43" s="330"/>
      <c r="G43" s="330"/>
      <c r="H43" s="330"/>
      <c r="I43" s="330"/>
      <c r="J43" s="330"/>
      <c r="K43" s="330"/>
    </row>
    <row r="44" spans="1:11">
      <c r="A44" s="238"/>
      <c r="B44" s="331"/>
      <c r="C44" s="332"/>
      <c r="D44" s="332"/>
      <c r="E44" s="332"/>
      <c r="F44" s="332"/>
      <c r="G44" s="332"/>
      <c r="H44" s="332"/>
      <c r="I44" s="332"/>
      <c r="J44" s="332"/>
      <c r="K44" s="332"/>
    </row>
    <row r="45" spans="1:11">
      <c r="A45" s="329" t="s">
        <v>178</v>
      </c>
      <c r="B45" s="331"/>
      <c r="C45" s="330">
        <v>0</v>
      </c>
      <c r="D45" s="330">
        <v>0</v>
      </c>
      <c r="E45" s="330">
        <v>0</v>
      </c>
      <c r="F45" s="330">
        <v>0</v>
      </c>
      <c r="G45" s="330">
        <v>0</v>
      </c>
      <c r="H45" s="330">
        <v>0</v>
      </c>
      <c r="I45" s="330">
        <v>0</v>
      </c>
      <c r="J45" s="330">
        <v>0</v>
      </c>
      <c r="K45" s="330">
        <v>0</v>
      </c>
    </row>
    <row r="46" spans="1:11">
      <c r="A46" s="333"/>
      <c r="C46" s="224"/>
      <c r="D46" s="224"/>
      <c r="E46" s="224"/>
      <c r="F46" s="224"/>
      <c r="G46" s="224"/>
      <c r="H46" s="224"/>
      <c r="I46" s="224"/>
      <c r="J46" s="224"/>
      <c r="K46" s="224"/>
    </row>
    <row r="47" spans="1:11">
      <c r="A47" s="62"/>
    </row>
    <row r="48" spans="1:11">
      <c r="A48" s="62"/>
    </row>
    <row r="49" spans="3:11">
      <c r="C49" s="250"/>
      <c r="D49" s="250"/>
      <c r="E49" s="250"/>
      <c r="F49" s="250"/>
      <c r="G49" s="250"/>
      <c r="H49" s="250"/>
      <c r="I49" s="250"/>
      <c r="J49" s="250"/>
      <c r="K49" s="250"/>
    </row>
  </sheetData>
  <mergeCells count="2">
    <mergeCell ref="F2:H2"/>
    <mergeCell ref="I2:K2"/>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Y350"/>
  <sheetViews>
    <sheetView topLeftCell="A53" workbookViewId="0">
      <selection activeCell="C78" sqref="C78"/>
    </sheetView>
  </sheetViews>
  <sheetFormatPr defaultRowHeight="12.75"/>
  <cols>
    <col min="1" max="1" width="30.42578125" style="2" customWidth="1"/>
    <col min="2" max="2" width="0" style="334" hidden="1" customWidth="1"/>
    <col min="3" max="16384" width="9.140625" style="2"/>
  </cols>
  <sheetData>
    <row r="1" spans="1:25" s="252" customFormat="1">
      <c r="A1" s="251" t="s">
        <v>179</v>
      </c>
      <c r="B1" s="251"/>
      <c r="C1" s="251"/>
      <c r="D1" s="251"/>
      <c r="E1" s="251"/>
      <c r="F1" s="251"/>
      <c r="G1" s="251"/>
      <c r="H1" s="251"/>
      <c r="I1" s="251"/>
      <c r="J1" s="251"/>
      <c r="K1" s="251"/>
    </row>
    <row r="2" spans="1:25" ht="13.5">
      <c r="A2" s="253" t="s">
        <v>155</v>
      </c>
      <c r="B2" s="254" t="s">
        <v>72</v>
      </c>
      <c r="C2" s="255" t="s">
        <v>2</v>
      </c>
      <c r="D2" s="255" t="s">
        <v>3</v>
      </c>
      <c r="E2" s="256" t="s">
        <v>4</v>
      </c>
      <c r="F2" s="2183" t="s">
        <v>5</v>
      </c>
      <c r="G2" s="2184"/>
      <c r="H2" s="2184"/>
      <c r="I2" s="2185" t="s">
        <v>6</v>
      </c>
      <c r="J2" s="2186"/>
      <c r="K2" s="2187"/>
      <c r="L2" s="2188" t="s">
        <v>180</v>
      </c>
      <c r="M2" s="2189"/>
      <c r="N2" s="2189"/>
      <c r="O2" s="2189"/>
      <c r="P2" s="2189"/>
      <c r="Q2" s="2189"/>
      <c r="R2" s="2189"/>
      <c r="S2" s="2189"/>
      <c r="T2" s="2189"/>
      <c r="U2" s="2189"/>
      <c r="V2" s="2189"/>
      <c r="W2" s="2190"/>
    </row>
    <row r="3" spans="1:25" ht="25.5">
      <c r="A3" s="257" t="s">
        <v>73</v>
      </c>
      <c r="B3" s="258"/>
      <c r="C3" s="259" t="s">
        <v>8</v>
      </c>
      <c r="D3" s="259" t="s">
        <v>8</v>
      </c>
      <c r="E3" s="260" t="s">
        <v>8</v>
      </c>
      <c r="F3" s="261" t="s">
        <v>9</v>
      </c>
      <c r="G3" s="259" t="s">
        <v>10</v>
      </c>
      <c r="H3" s="260" t="s">
        <v>11</v>
      </c>
      <c r="I3" s="261" t="s">
        <v>13</v>
      </c>
      <c r="J3" s="259" t="s">
        <v>14</v>
      </c>
      <c r="K3" s="260" t="s">
        <v>15</v>
      </c>
      <c r="L3" s="335" t="s">
        <v>181</v>
      </c>
      <c r="M3" s="336" t="s">
        <v>182</v>
      </c>
      <c r="N3" s="336" t="s">
        <v>183</v>
      </c>
      <c r="O3" s="336" t="s">
        <v>184</v>
      </c>
      <c r="P3" s="336" t="s">
        <v>185</v>
      </c>
      <c r="Q3" s="336" t="s">
        <v>186</v>
      </c>
      <c r="R3" s="336" t="s">
        <v>187</v>
      </c>
      <c r="S3" s="336" t="s">
        <v>188</v>
      </c>
      <c r="T3" s="336" t="s">
        <v>189</v>
      </c>
      <c r="U3" s="336" t="s">
        <v>190</v>
      </c>
      <c r="V3" s="336" t="s">
        <v>191</v>
      </c>
      <c r="W3" s="336" t="s">
        <v>192</v>
      </c>
    </row>
    <row r="4" spans="1:25">
      <c r="A4" s="262" t="s">
        <v>156</v>
      </c>
      <c r="B4" s="180">
        <v>1</v>
      </c>
      <c r="C4" s="263"/>
      <c r="D4" s="263"/>
      <c r="E4" s="264"/>
      <c r="F4" s="265"/>
      <c r="G4" s="263"/>
      <c r="H4" s="266"/>
      <c r="I4" s="267"/>
      <c r="J4" s="263"/>
      <c r="K4" s="264"/>
      <c r="L4" s="337"/>
      <c r="M4" s="338"/>
      <c r="N4" s="338"/>
      <c r="O4" s="338"/>
      <c r="P4" s="338"/>
      <c r="Q4" s="338"/>
      <c r="R4" s="338"/>
      <c r="S4" s="338"/>
      <c r="T4" s="338"/>
      <c r="U4" s="338"/>
      <c r="V4" s="338"/>
      <c r="W4" s="338"/>
    </row>
    <row r="5" spans="1:25">
      <c r="A5" s="339" t="s">
        <v>157</v>
      </c>
      <c r="B5" s="340"/>
      <c r="C5" s="341">
        <v>120900</v>
      </c>
      <c r="D5" s="341">
        <v>137600</v>
      </c>
      <c r="E5" s="342">
        <v>68600</v>
      </c>
      <c r="F5" s="343">
        <v>136600</v>
      </c>
      <c r="G5" s="341">
        <v>136600</v>
      </c>
      <c r="H5" s="344">
        <v>51496</v>
      </c>
      <c r="I5" s="345">
        <v>149600</v>
      </c>
      <c r="J5" s="341">
        <v>134600</v>
      </c>
      <c r="K5" s="342">
        <v>108600</v>
      </c>
      <c r="L5" s="337"/>
      <c r="M5" s="338"/>
      <c r="N5" s="338"/>
      <c r="O5" s="338"/>
      <c r="P5" s="338"/>
      <c r="Q5" s="338"/>
      <c r="R5" s="338"/>
      <c r="S5" s="338"/>
      <c r="T5" s="338"/>
      <c r="U5" s="338"/>
      <c r="V5" s="338"/>
      <c r="W5" s="338"/>
    </row>
    <row r="6" spans="1:25">
      <c r="A6" s="346" t="s">
        <v>193</v>
      </c>
      <c r="B6" s="347"/>
      <c r="C6" s="348">
        <v>120900</v>
      </c>
      <c r="D6" s="348">
        <v>137600</v>
      </c>
      <c r="E6" s="349">
        <v>68600</v>
      </c>
      <c r="F6" s="350">
        <v>136600</v>
      </c>
      <c r="G6" s="348">
        <v>136600</v>
      </c>
      <c r="H6" s="351">
        <v>51496</v>
      </c>
      <c r="I6" s="352">
        <v>149600</v>
      </c>
      <c r="J6" s="348">
        <v>134600</v>
      </c>
      <c r="K6" s="349">
        <v>108600</v>
      </c>
      <c r="L6" s="337"/>
      <c r="M6" s="338"/>
      <c r="N6" s="338"/>
      <c r="O6" s="338"/>
      <c r="P6" s="338"/>
      <c r="Q6" s="338"/>
      <c r="R6" s="338"/>
      <c r="S6" s="338"/>
      <c r="T6" s="338"/>
      <c r="U6" s="338"/>
      <c r="V6" s="338"/>
      <c r="W6" s="338"/>
      <c r="X6" s="194"/>
    </row>
    <row r="7" spans="1:25">
      <c r="A7" s="346"/>
      <c r="B7" s="347"/>
      <c r="C7" s="348"/>
      <c r="D7" s="348"/>
      <c r="E7" s="349"/>
      <c r="F7" s="350"/>
      <c r="G7" s="348"/>
      <c r="H7" s="351"/>
      <c r="I7" s="352"/>
      <c r="J7" s="348"/>
      <c r="K7" s="349"/>
      <c r="L7" s="337"/>
      <c r="M7" s="338"/>
      <c r="N7" s="338"/>
      <c r="O7" s="338"/>
      <c r="P7" s="338"/>
      <c r="Q7" s="338"/>
      <c r="R7" s="338"/>
      <c r="S7" s="338"/>
      <c r="T7" s="338"/>
      <c r="U7" s="338"/>
      <c r="V7" s="338"/>
      <c r="W7" s="338"/>
    </row>
    <row r="8" spans="1:25">
      <c r="A8" s="346"/>
      <c r="B8" s="347"/>
      <c r="C8" s="348"/>
      <c r="D8" s="348"/>
      <c r="E8" s="349"/>
      <c r="F8" s="350"/>
      <c r="G8" s="348"/>
      <c r="H8" s="351"/>
      <c r="I8" s="352"/>
      <c r="J8" s="348"/>
      <c r="K8" s="349"/>
      <c r="L8" s="337"/>
      <c r="M8" s="338"/>
      <c r="N8" s="338"/>
      <c r="O8" s="338"/>
      <c r="P8" s="338"/>
      <c r="Q8" s="338"/>
      <c r="R8" s="338"/>
      <c r="S8" s="338"/>
      <c r="T8" s="338"/>
      <c r="U8" s="338"/>
      <c r="V8" s="338"/>
      <c r="W8" s="338"/>
    </row>
    <row r="9" spans="1:25">
      <c r="A9" s="346" t="s">
        <v>194</v>
      </c>
      <c r="B9" s="347"/>
      <c r="C9" s="348"/>
      <c r="D9" s="348"/>
      <c r="E9" s="349"/>
      <c r="F9" s="350"/>
      <c r="G9" s="348"/>
      <c r="H9" s="351"/>
      <c r="I9" s="352"/>
      <c r="J9" s="348"/>
      <c r="K9" s="349"/>
      <c r="L9" s="337"/>
      <c r="M9" s="338"/>
      <c r="N9" s="338"/>
      <c r="O9" s="338"/>
      <c r="P9" s="338"/>
      <c r="Q9" s="338"/>
      <c r="R9" s="338"/>
      <c r="S9" s="338"/>
      <c r="T9" s="338"/>
      <c r="U9" s="338"/>
      <c r="V9" s="338"/>
      <c r="W9" s="338"/>
    </row>
    <row r="10" spans="1:25">
      <c r="A10" s="346" t="s">
        <v>194</v>
      </c>
      <c r="B10" s="347"/>
      <c r="C10" s="348"/>
      <c r="D10" s="348"/>
      <c r="E10" s="349"/>
      <c r="F10" s="350"/>
      <c r="G10" s="348"/>
      <c r="H10" s="351"/>
      <c r="I10" s="352"/>
      <c r="J10" s="348"/>
      <c r="K10" s="349"/>
      <c r="L10" s="337"/>
      <c r="M10" s="338"/>
      <c r="N10" s="338"/>
      <c r="O10" s="338"/>
      <c r="P10" s="338"/>
      <c r="Q10" s="338"/>
      <c r="R10" s="338"/>
      <c r="S10" s="338"/>
      <c r="T10" s="338"/>
      <c r="U10" s="338"/>
      <c r="V10" s="338"/>
      <c r="W10" s="338"/>
    </row>
    <row r="11" spans="1:25">
      <c r="A11" s="346" t="s">
        <v>194</v>
      </c>
      <c r="B11" s="347"/>
      <c r="C11" s="348"/>
      <c r="D11" s="348"/>
      <c r="E11" s="349"/>
      <c r="F11" s="350"/>
      <c r="G11" s="348"/>
      <c r="H11" s="351"/>
      <c r="I11" s="352"/>
      <c r="J11" s="348"/>
      <c r="K11" s="349"/>
      <c r="L11" s="337"/>
      <c r="M11" s="338"/>
      <c r="N11" s="338"/>
      <c r="O11" s="338"/>
      <c r="P11" s="338"/>
      <c r="Q11" s="338"/>
      <c r="R11" s="338"/>
      <c r="S11" s="338"/>
      <c r="T11" s="338"/>
      <c r="U11" s="338"/>
      <c r="V11" s="338"/>
      <c r="W11" s="338"/>
    </row>
    <row r="12" spans="1:25">
      <c r="A12" s="346" t="s">
        <v>194</v>
      </c>
      <c r="B12" s="347"/>
      <c r="C12" s="348"/>
      <c r="D12" s="348"/>
      <c r="E12" s="349"/>
      <c r="F12" s="350"/>
      <c r="G12" s="348"/>
      <c r="H12" s="351"/>
      <c r="I12" s="352"/>
      <c r="J12" s="348"/>
      <c r="K12" s="349"/>
      <c r="L12" s="337"/>
      <c r="M12" s="338"/>
      <c r="N12" s="338"/>
      <c r="O12" s="338"/>
      <c r="P12" s="338"/>
      <c r="Q12" s="338"/>
      <c r="R12" s="338"/>
      <c r="S12" s="338"/>
      <c r="T12" s="338"/>
      <c r="U12" s="338"/>
      <c r="V12" s="338"/>
      <c r="W12" s="338"/>
    </row>
    <row r="13" spans="1:25">
      <c r="A13" s="346" t="s">
        <v>194</v>
      </c>
      <c r="B13" s="347"/>
      <c r="C13" s="348"/>
      <c r="D13" s="348"/>
      <c r="E13" s="349"/>
      <c r="F13" s="350"/>
      <c r="G13" s="348"/>
      <c r="H13" s="351"/>
      <c r="I13" s="352"/>
      <c r="J13" s="348"/>
      <c r="K13" s="349"/>
      <c r="L13" s="337"/>
      <c r="M13" s="338"/>
      <c r="N13" s="338"/>
      <c r="O13" s="338"/>
      <c r="P13" s="338"/>
      <c r="Q13" s="338"/>
      <c r="R13" s="338"/>
      <c r="S13" s="338"/>
      <c r="T13" s="338"/>
      <c r="U13" s="338"/>
      <c r="V13" s="338"/>
      <c r="W13" s="338"/>
    </row>
    <row r="14" spans="1:25">
      <c r="A14" s="346" t="s">
        <v>194</v>
      </c>
      <c r="B14" s="347"/>
      <c r="C14" s="348"/>
      <c r="D14" s="348"/>
      <c r="E14" s="349"/>
      <c r="F14" s="350"/>
      <c r="G14" s="348"/>
      <c r="H14" s="351"/>
      <c r="I14" s="352"/>
      <c r="J14" s="348"/>
      <c r="K14" s="349"/>
      <c r="L14" s="337"/>
      <c r="M14" s="338"/>
      <c r="N14" s="338"/>
      <c r="O14" s="338"/>
      <c r="P14" s="338"/>
      <c r="Q14" s="338"/>
      <c r="R14" s="338"/>
      <c r="S14" s="338"/>
      <c r="T14" s="338"/>
      <c r="U14" s="338"/>
      <c r="V14" s="338"/>
      <c r="W14" s="338"/>
    </row>
    <row r="15" spans="1:25">
      <c r="A15" s="346" t="s">
        <v>194</v>
      </c>
      <c r="B15" s="347"/>
      <c r="C15" s="348"/>
      <c r="D15" s="348"/>
      <c r="E15" s="349"/>
      <c r="F15" s="350"/>
      <c r="G15" s="348"/>
      <c r="H15" s="351"/>
      <c r="I15" s="352"/>
      <c r="J15" s="348"/>
      <c r="K15" s="349"/>
      <c r="L15" s="337"/>
      <c r="M15" s="338"/>
      <c r="N15" s="338"/>
      <c r="O15" s="338"/>
      <c r="P15" s="338"/>
      <c r="Q15" s="338"/>
      <c r="R15" s="338"/>
      <c r="S15" s="338"/>
      <c r="T15" s="338"/>
      <c r="U15" s="338"/>
      <c r="V15" s="338"/>
      <c r="W15" s="338"/>
      <c r="Y15" s="62"/>
    </row>
    <row r="16" spans="1:25">
      <c r="A16" s="339" t="s">
        <v>158</v>
      </c>
      <c r="B16" s="340"/>
      <c r="C16" s="341">
        <v>80171.429999999993</v>
      </c>
      <c r="D16" s="341">
        <v>1493289.4</v>
      </c>
      <c r="E16" s="342">
        <v>1936652.0290000001</v>
      </c>
      <c r="F16" s="343">
        <v>94715</v>
      </c>
      <c r="G16" s="341">
        <v>100315</v>
      </c>
      <c r="H16" s="344">
        <v>50345</v>
      </c>
      <c r="I16" s="345">
        <v>95400</v>
      </c>
      <c r="J16" s="341">
        <v>94930</v>
      </c>
      <c r="K16" s="342">
        <v>95065</v>
      </c>
      <c r="L16" s="337"/>
      <c r="M16" s="338"/>
      <c r="N16" s="338"/>
      <c r="O16" s="338"/>
      <c r="P16" s="338"/>
      <c r="Q16" s="338"/>
      <c r="R16" s="338"/>
      <c r="S16" s="338"/>
      <c r="T16" s="338"/>
      <c r="U16" s="338"/>
      <c r="V16" s="338"/>
      <c r="W16" s="338"/>
      <c r="Y16" s="62"/>
    </row>
    <row r="17" spans="1:25">
      <c r="A17" s="346" t="s">
        <v>195</v>
      </c>
      <c r="B17" s="347"/>
      <c r="C17" s="348">
        <v>63146.99</v>
      </c>
      <c r="D17" s="348">
        <v>1481075.01</v>
      </c>
      <c r="E17" s="349">
        <v>1922998.3390000002</v>
      </c>
      <c r="F17" s="350">
        <v>78900</v>
      </c>
      <c r="G17" s="348">
        <v>78900</v>
      </c>
      <c r="H17" s="351">
        <v>35448</v>
      </c>
      <c r="I17" s="352">
        <v>78900</v>
      </c>
      <c r="J17" s="348">
        <v>79100</v>
      </c>
      <c r="K17" s="349">
        <v>79225</v>
      </c>
      <c r="L17" s="337"/>
      <c r="M17" s="338"/>
      <c r="N17" s="338"/>
      <c r="O17" s="338"/>
      <c r="P17" s="338"/>
      <c r="Q17" s="338"/>
      <c r="R17" s="338"/>
      <c r="S17" s="338"/>
      <c r="T17" s="338"/>
      <c r="U17" s="338"/>
      <c r="V17" s="338"/>
      <c r="W17" s="338"/>
      <c r="X17" s="353"/>
      <c r="Y17" s="62"/>
    </row>
    <row r="18" spans="1:25">
      <c r="A18" s="346" t="s">
        <v>196</v>
      </c>
      <c r="B18" s="347"/>
      <c r="C18" s="348">
        <v>0</v>
      </c>
      <c r="D18" s="348">
        <v>0</v>
      </c>
      <c r="E18" s="349">
        <v>0</v>
      </c>
      <c r="F18" s="350">
        <v>2500</v>
      </c>
      <c r="G18" s="348">
        <v>2500</v>
      </c>
      <c r="H18" s="351">
        <v>836</v>
      </c>
      <c r="I18" s="352">
        <v>2500</v>
      </c>
      <c r="J18" s="348">
        <v>2500</v>
      </c>
      <c r="K18" s="349">
        <v>2500</v>
      </c>
      <c r="L18" s="337"/>
      <c r="M18" s="338"/>
      <c r="N18" s="338"/>
      <c r="O18" s="338"/>
      <c r="P18" s="338"/>
      <c r="Q18" s="338"/>
      <c r="R18" s="338"/>
      <c r="S18" s="338"/>
      <c r="T18" s="338"/>
      <c r="U18" s="338"/>
      <c r="V18" s="338"/>
      <c r="W18" s="338"/>
      <c r="X18" s="353"/>
      <c r="Y18" s="62"/>
    </row>
    <row r="19" spans="1:25">
      <c r="A19" s="346" t="s">
        <v>197</v>
      </c>
      <c r="B19" s="347"/>
      <c r="C19" s="348">
        <v>17024.439999999999</v>
      </c>
      <c r="D19" s="348">
        <v>12214.39</v>
      </c>
      <c r="E19" s="349">
        <v>13653.69</v>
      </c>
      <c r="F19" s="350">
        <v>13315</v>
      </c>
      <c r="G19" s="348">
        <v>18915</v>
      </c>
      <c r="H19" s="351">
        <v>14061</v>
      </c>
      <c r="I19" s="352">
        <v>14000</v>
      </c>
      <c r="J19" s="348">
        <v>13330</v>
      </c>
      <c r="K19" s="349">
        <v>13340</v>
      </c>
      <c r="L19" s="337"/>
      <c r="M19" s="338"/>
      <c r="N19" s="338"/>
      <c r="O19" s="338"/>
      <c r="P19" s="338"/>
      <c r="Q19" s="338"/>
      <c r="R19" s="338"/>
      <c r="S19" s="338"/>
      <c r="T19" s="338"/>
      <c r="U19" s="338"/>
      <c r="V19" s="338"/>
      <c r="W19" s="338"/>
      <c r="X19" s="353"/>
      <c r="Y19" s="62"/>
    </row>
    <row r="20" spans="1:25">
      <c r="A20" s="346" t="s">
        <v>198</v>
      </c>
      <c r="B20" s="347"/>
      <c r="C20" s="348">
        <v>0</v>
      </c>
      <c r="D20" s="348">
        <v>0</v>
      </c>
      <c r="E20" s="349">
        <v>0</v>
      </c>
      <c r="F20" s="350">
        <v>0</v>
      </c>
      <c r="G20" s="348">
        <v>0</v>
      </c>
      <c r="H20" s="351">
        <v>0</v>
      </c>
      <c r="I20" s="352">
        <v>0</v>
      </c>
      <c r="J20" s="348">
        <v>0</v>
      </c>
      <c r="K20" s="349">
        <v>0</v>
      </c>
      <c r="L20" s="337"/>
      <c r="M20" s="338"/>
      <c r="N20" s="338"/>
      <c r="O20" s="338"/>
      <c r="P20" s="338"/>
      <c r="Q20" s="338"/>
      <c r="R20" s="338"/>
      <c r="S20" s="338"/>
      <c r="T20" s="338"/>
      <c r="U20" s="338"/>
      <c r="V20" s="338"/>
      <c r="W20" s="338"/>
      <c r="X20" s="353"/>
      <c r="Y20" s="62"/>
    </row>
    <row r="21" spans="1:25">
      <c r="A21" s="346"/>
      <c r="B21" s="347"/>
      <c r="C21" s="348"/>
      <c r="D21" s="348"/>
      <c r="E21" s="349"/>
      <c r="F21" s="350"/>
      <c r="G21" s="348"/>
      <c r="H21" s="351"/>
      <c r="I21" s="352"/>
      <c r="J21" s="348"/>
      <c r="K21" s="349"/>
      <c r="L21" s="337"/>
      <c r="M21" s="338"/>
      <c r="N21" s="338"/>
      <c r="O21" s="338"/>
      <c r="P21" s="338"/>
      <c r="Q21" s="338"/>
      <c r="R21" s="338"/>
      <c r="S21" s="338"/>
      <c r="T21" s="338"/>
      <c r="U21" s="338"/>
      <c r="V21" s="338"/>
      <c r="W21" s="338"/>
    </row>
    <row r="22" spans="1:25">
      <c r="A22" s="346" t="s">
        <v>194</v>
      </c>
      <c r="B22" s="347"/>
      <c r="C22" s="348"/>
      <c r="D22" s="348"/>
      <c r="E22" s="349"/>
      <c r="F22" s="350"/>
      <c r="G22" s="348"/>
      <c r="H22" s="351"/>
      <c r="I22" s="352"/>
      <c r="J22" s="348"/>
      <c r="K22" s="349"/>
      <c r="L22" s="337"/>
      <c r="M22" s="338"/>
      <c r="N22" s="338"/>
      <c r="O22" s="338"/>
      <c r="P22" s="338"/>
      <c r="Q22" s="338"/>
      <c r="R22" s="338"/>
      <c r="S22" s="338"/>
      <c r="T22" s="338"/>
      <c r="U22" s="338"/>
      <c r="V22" s="338"/>
      <c r="W22" s="338"/>
    </row>
    <row r="23" spans="1:25">
      <c r="A23" s="346" t="s">
        <v>194</v>
      </c>
      <c r="B23" s="347"/>
      <c r="C23" s="348"/>
      <c r="D23" s="348"/>
      <c r="E23" s="349"/>
      <c r="F23" s="350"/>
      <c r="G23" s="348"/>
      <c r="H23" s="351"/>
      <c r="I23" s="352"/>
      <c r="J23" s="348"/>
      <c r="K23" s="349"/>
      <c r="L23" s="337"/>
      <c r="M23" s="338"/>
      <c r="N23" s="338"/>
      <c r="O23" s="338"/>
      <c r="P23" s="338"/>
      <c r="Q23" s="338"/>
      <c r="R23" s="338"/>
      <c r="S23" s="338"/>
      <c r="T23" s="338"/>
      <c r="U23" s="338"/>
      <c r="V23" s="338"/>
      <c r="W23" s="338"/>
    </row>
    <row r="24" spans="1:25">
      <c r="A24" s="346" t="s">
        <v>194</v>
      </c>
      <c r="B24" s="347"/>
      <c r="C24" s="348"/>
      <c r="D24" s="348"/>
      <c r="E24" s="349"/>
      <c r="F24" s="350"/>
      <c r="G24" s="348"/>
      <c r="H24" s="351"/>
      <c r="I24" s="352"/>
      <c r="J24" s="348"/>
      <c r="K24" s="349"/>
      <c r="L24" s="337"/>
      <c r="M24" s="338"/>
      <c r="N24" s="338"/>
      <c r="O24" s="338"/>
      <c r="P24" s="338"/>
      <c r="Q24" s="338"/>
      <c r="R24" s="338"/>
      <c r="S24" s="338"/>
      <c r="T24" s="338"/>
      <c r="U24" s="338"/>
      <c r="V24" s="338"/>
      <c r="W24" s="338"/>
    </row>
    <row r="25" spans="1:25">
      <c r="A25" s="346" t="s">
        <v>194</v>
      </c>
      <c r="B25" s="347"/>
      <c r="C25" s="348"/>
      <c r="D25" s="348"/>
      <c r="E25" s="349"/>
      <c r="F25" s="350"/>
      <c r="G25" s="348"/>
      <c r="H25" s="351"/>
      <c r="I25" s="352"/>
      <c r="J25" s="348"/>
      <c r="K25" s="349"/>
      <c r="L25" s="337"/>
      <c r="M25" s="338"/>
      <c r="N25" s="338"/>
      <c r="O25" s="338"/>
      <c r="P25" s="338"/>
      <c r="Q25" s="338"/>
      <c r="R25" s="338"/>
      <c r="S25" s="338"/>
      <c r="T25" s="338"/>
      <c r="U25" s="338"/>
      <c r="V25" s="338"/>
      <c r="W25" s="338"/>
    </row>
    <row r="26" spans="1:25">
      <c r="A26" s="346" t="s">
        <v>194</v>
      </c>
      <c r="B26" s="347"/>
      <c r="C26" s="348"/>
      <c r="D26" s="348"/>
      <c r="E26" s="349"/>
      <c r="F26" s="350"/>
      <c r="G26" s="348"/>
      <c r="H26" s="351"/>
      <c r="I26" s="352"/>
      <c r="J26" s="348"/>
      <c r="K26" s="349"/>
      <c r="L26" s="337"/>
      <c r="M26" s="338"/>
      <c r="N26" s="338"/>
      <c r="O26" s="338"/>
      <c r="P26" s="338"/>
      <c r="Q26" s="338"/>
      <c r="R26" s="338"/>
      <c r="S26" s="338"/>
      <c r="T26" s="338"/>
      <c r="U26" s="338"/>
      <c r="V26" s="338"/>
      <c r="W26" s="338"/>
    </row>
    <row r="27" spans="1:25">
      <c r="A27" s="339" t="s">
        <v>159</v>
      </c>
      <c r="B27" s="340"/>
      <c r="C27" s="341">
        <v>16767235.890000001</v>
      </c>
      <c r="D27" s="341">
        <v>48033850.077341273</v>
      </c>
      <c r="E27" s="342">
        <v>26095842.018112946</v>
      </c>
      <c r="F27" s="343">
        <v>33468680</v>
      </c>
      <c r="G27" s="341">
        <v>34768680</v>
      </c>
      <c r="H27" s="344">
        <v>59762125</v>
      </c>
      <c r="I27" s="345">
        <v>40873692.719999999</v>
      </c>
      <c r="J27" s="341">
        <v>37887657.347903997</v>
      </c>
      <c r="K27" s="342">
        <v>55497056.060466379</v>
      </c>
      <c r="L27" s="337"/>
      <c r="M27" s="338"/>
      <c r="N27" s="338"/>
      <c r="O27" s="338"/>
      <c r="P27" s="338"/>
      <c r="Q27" s="338"/>
      <c r="R27" s="338"/>
      <c r="S27" s="338"/>
      <c r="T27" s="338"/>
      <c r="U27" s="338"/>
      <c r="V27" s="338"/>
      <c r="W27" s="338"/>
    </row>
    <row r="28" spans="1:25" ht="78.75">
      <c r="A28" s="346" t="s">
        <v>199</v>
      </c>
      <c r="B28" s="347"/>
      <c r="C28" s="348">
        <v>4078576.8500000006</v>
      </c>
      <c r="D28" s="348">
        <v>4675344.3099999996</v>
      </c>
      <c r="E28" s="349">
        <v>5019622.6100000003</v>
      </c>
      <c r="F28" s="350">
        <v>10833500</v>
      </c>
      <c r="G28" s="348">
        <v>12133500</v>
      </c>
      <c r="H28" s="351">
        <v>8558581</v>
      </c>
      <c r="I28" s="352">
        <v>16524800</v>
      </c>
      <c r="J28" s="348">
        <v>10833800</v>
      </c>
      <c r="K28" s="349">
        <v>10834100</v>
      </c>
      <c r="L28" s="337"/>
      <c r="M28" s="338"/>
      <c r="N28" s="338"/>
      <c r="O28" s="338"/>
      <c r="P28" s="338"/>
      <c r="Q28" s="338"/>
      <c r="R28" s="338"/>
      <c r="S28" s="338"/>
      <c r="T28" s="338"/>
      <c r="U28" s="338"/>
      <c r="V28" s="338"/>
      <c r="W28" s="338"/>
      <c r="X28" s="194" t="s">
        <v>133</v>
      </c>
      <c r="Y28" s="2" t="s">
        <v>200</v>
      </c>
    </row>
    <row r="29" spans="1:25">
      <c r="A29" s="346" t="s">
        <v>201</v>
      </c>
      <c r="B29" s="347"/>
      <c r="C29" s="348">
        <v>870361.34</v>
      </c>
      <c r="D29" s="348">
        <v>10428256.5</v>
      </c>
      <c r="E29" s="349">
        <v>177858.38</v>
      </c>
      <c r="F29" s="350">
        <v>30700</v>
      </c>
      <c r="G29" s="348">
        <v>30700</v>
      </c>
      <c r="H29" s="351">
        <v>32045</v>
      </c>
      <c r="I29" s="352">
        <v>46100</v>
      </c>
      <c r="J29" s="348">
        <v>30900</v>
      </c>
      <c r="K29" s="349">
        <v>31150</v>
      </c>
      <c r="L29" s="337"/>
      <c r="M29" s="338"/>
      <c r="N29" s="338"/>
      <c r="O29" s="338"/>
      <c r="P29" s="338"/>
      <c r="Q29" s="338"/>
      <c r="R29" s="338"/>
      <c r="S29" s="338"/>
      <c r="T29" s="338"/>
      <c r="U29" s="338"/>
      <c r="V29" s="338"/>
      <c r="W29" s="338"/>
      <c r="X29" s="188" t="s">
        <v>77</v>
      </c>
      <c r="Y29" s="2" t="s">
        <v>200</v>
      </c>
    </row>
    <row r="30" spans="1:25">
      <c r="A30" s="346" t="s">
        <v>202</v>
      </c>
      <c r="B30" s="347"/>
      <c r="C30" s="348">
        <v>0</v>
      </c>
      <c r="D30" s="348">
        <v>38850</v>
      </c>
      <c r="E30" s="349">
        <v>35601.86</v>
      </c>
      <c r="F30" s="350">
        <v>36000</v>
      </c>
      <c r="G30" s="348">
        <v>36000</v>
      </c>
      <c r="H30" s="351">
        <v>12096</v>
      </c>
      <c r="I30" s="352">
        <v>36000</v>
      </c>
      <c r="J30" s="348">
        <v>35500</v>
      </c>
      <c r="K30" s="349">
        <v>35500</v>
      </c>
      <c r="L30" s="337"/>
      <c r="M30" s="338"/>
      <c r="N30" s="338"/>
      <c r="O30" s="338"/>
      <c r="P30" s="338"/>
      <c r="Q30" s="338"/>
      <c r="R30" s="338"/>
      <c r="S30" s="338"/>
      <c r="T30" s="338"/>
      <c r="U30" s="338"/>
      <c r="V30" s="338"/>
      <c r="W30" s="338"/>
      <c r="X30" s="188" t="s">
        <v>77</v>
      </c>
      <c r="Y30" s="2" t="s">
        <v>200</v>
      </c>
    </row>
    <row r="31" spans="1:25">
      <c r="A31" s="346" t="s">
        <v>203</v>
      </c>
      <c r="B31" s="347"/>
      <c r="C31" s="348">
        <v>2640135.62</v>
      </c>
      <c r="D31" s="348">
        <v>2889951.94</v>
      </c>
      <c r="E31" s="349">
        <v>5062761.71</v>
      </c>
      <c r="F31" s="350">
        <v>4500000</v>
      </c>
      <c r="G31" s="348">
        <v>4500000</v>
      </c>
      <c r="H31" s="351">
        <v>31215897</v>
      </c>
      <c r="I31" s="352">
        <v>5023332.7199999988</v>
      </c>
      <c r="J31" s="348">
        <v>5340807.3479039986</v>
      </c>
      <c r="K31" s="349">
        <v>5742436.0604663789</v>
      </c>
      <c r="L31" s="337"/>
      <c r="M31" s="338"/>
      <c r="N31" s="338"/>
      <c r="O31" s="338"/>
      <c r="P31" s="338"/>
      <c r="Q31" s="338"/>
      <c r="R31" s="338"/>
      <c r="S31" s="338"/>
      <c r="T31" s="338"/>
      <c r="U31" s="338"/>
      <c r="V31" s="338"/>
      <c r="W31" s="338"/>
      <c r="X31" s="188" t="s">
        <v>77</v>
      </c>
      <c r="Y31" s="2" t="s">
        <v>200</v>
      </c>
    </row>
    <row r="32" spans="1:25">
      <c r="A32" s="346" t="s">
        <v>204</v>
      </c>
      <c r="B32" s="347"/>
      <c r="C32" s="348">
        <v>0</v>
      </c>
      <c r="D32" s="348">
        <v>16760640.469999999</v>
      </c>
      <c r="E32" s="349">
        <v>61666.709999999992</v>
      </c>
      <c r="F32" s="350">
        <v>0</v>
      </c>
      <c r="G32" s="348">
        <v>0</v>
      </c>
      <c r="H32" s="351">
        <v>0</v>
      </c>
      <c r="I32" s="352">
        <v>0</v>
      </c>
      <c r="J32" s="348">
        <v>0</v>
      </c>
      <c r="K32" s="349">
        <v>0</v>
      </c>
      <c r="L32" s="337"/>
      <c r="M32" s="338"/>
      <c r="N32" s="338"/>
      <c r="O32" s="338"/>
      <c r="P32" s="338"/>
      <c r="Q32" s="338"/>
      <c r="R32" s="338"/>
      <c r="S32" s="338"/>
      <c r="T32" s="338"/>
      <c r="U32" s="338"/>
      <c r="V32" s="338"/>
      <c r="W32" s="338"/>
      <c r="X32" s="188" t="s">
        <v>77</v>
      </c>
      <c r="Y32" s="2" t="s">
        <v>200</v>
      </c>
    </row>
    <row r="33" spans="1:25">
      <c r="A33" s="346" t="s">
        <v>205</v>
      </c>
      <c r="B33" s="347"/>
      <c r="C33" s="348">
        <v>9011795.9800000004</v>
      </c>
      <c r="D33" s="348">
        <v>12990334.027341276</v>
      </c>
      <c r="E33" s="349">
        <v>15436789.038112946</v>
      </c>
      <c r="F33" s="350">
        <v>17674560</v>
      </c>
      <c r="G33" s="348">
        <v>17674560</v>
      </c>
      <c r="H33" s="351">
        <v>19606392</v>
      </c>
      <c r="I33" s="352">
        <v>18940330</v>
      </c>
      <c r="J33" s="348">
        <v>21251570</v>
      </c>
      <c r="K33" s="349">
        <v>38457580</v>
      </c>
      <c r="L33" s="337"/>
      <c r="M33" s="338"/>
      <c r="N33" s="338"/>
      <c r="O33" s="338"/>
      <c r="P33" s="338"/>
      <c r="Q33" s="338"/>
      <c r="R33" s="338"/>
      <c r="S33" s="338"/>
      <c r="T33" s="338"/>
      <c r="U33" s="338"/>
      <c r="V33" s="338"/>
      <c r="W33" s="338"/>
      <c r="X33" s="188" t="s">
        <v>77</v>
      </c>
      <c r="Y33" s="2" t="s">
        <v>200</v>
      </c>
    </row>
    <row r="34" spans="1:25" ht="45">
      <c r="A34" s="346" t="s">
        <v>206</v>
      </c>
      <c r="B34" s="347"/>
      <c r="C34" s="348">
        <v>166366.1</v>
      </c>
      <c r="D34" s="348">
        <v>250472.83000000002</v>
      </c>
      <c r="E34" s="349">
        <v>300796.31000000006</v>
      </c>
      <c r="F34" s="350">
        <v>393920</v>
      </c>
      <c r="G34" s="348">
        <v>393920</v>
      </c>
      <c r="H34" s="351">
        <v>331151</v>
      </c>
      <c r="I34" s="352">
        <v>303130</v>
      </c>
      <c r="J34" s="348">
        <v>395080</v>
      </c>
      <c r="K34" s="349">
        <v>396290</v>
      </c>
      <c r="L34" s="337"/>
      <c r="M34" s="338"/>
      <c r="N34" s="338"/>
      <c r="O34" s="338"/>
      <c r="P34" s="338"/>
      <c r="Q34" s="338"/>
      <c r="R34" s="338"/>
      <c r="S34" s="338"/>
      <c r="T34" s="338"/>
      <c r="U34" s="338"/>
      <c r="V34" s="338"/>
      <c r="W34" s="338"/>
      <c r="X34" s="194" t="s">
        <v>110</v>
      </c>
      <c r="Y34" s="2" t="s">
        <v>200</v>
      </c>
    </row>
    <row r="35" spans="1:25" ht="45">
      <c r="A35" s="346" t="s">
        <v>207</v>
      </c>
      <c r="B35" s="347"/>
      <c r="C35" s="348">
        <v>0</v>
      </c>
      <c r="D35" s="348">
        <v>0</v>
      </c>
      <c r="E35" s="349">
        <v>745.4</v>
      </c>
      <c r="F35" s="350">
        <v>0</v>
      </c>
      <c r="G35" s="348">
        <v>0</v>
      </c>
      <c r="H35" s="351">
        <v>5963</v>
      </c>
      <c r="I35" s="352">
        <v>0</v>
      </c>
      <c r="J35" s="348">
        <v>0</v>
      </c>
      <c r="K35" s="349">
        <v>0</v>
      </c>
      <c r="L35" s="337"/>
      <c r="M35" s="338"/>
      <c r="N35" s="338"/>
      <c r="O35" s="338"/>
      <c r="P35" s="338"/>
      <c r="Q35" s="338"/>
      <c r="R35" s="338"/>
      <c r="S35" s="338"/>
      <c r="T35" s="338"/>
      <c r="U35" s="338"/>
      <c r="V35" s="338"/>
      <c r="W35" s="338"/>
      <c r="X35" s="194" t="s">
        <v>110</v>
      </c>
      <c r="Y35" s="2" t="s">
        <v>200</v>
      </c>
    </row>
    <row r="36" spans="1:25">
      <c r="A36" s="346" t="s">
        <v>194</v>
      </c>
      <c r="B36" s="347"/>
      <c r="C36" s="348"/>
      <c r="D36" s="348"/>
      <c r="E36" s="349"/>
      <c r="F36" s="350"/>
      <c r="G36" s="348"/>
      <c r="H36" s="351"/>
      <c r="I36" s="352"/>
      <c r="J36" s="348"/>
      <c r="K36" s="349"/>
      <c r="L36" s="337"/>
      <c r="M36" s="338"/>
      <c r="N36" s="338"/>
      <c r="O36" s="338"/>
      <c r="P36" s="338"/>
      <c r="Q36" s="338"/>
      <c r="R36" s="338"/>
      <c r="S36" s="338"/>
      <c r="T36" s="338"/>
      <c r="U36" s="338"/>
      <c r="V36" s="338"/>
      <c r="W36" s="338"/>
    </row>
    <row r="37" spans="1:25">
      <c r="A37" s="346" t="s">
        <v>194</v>
      </c>
      <c r="B37" s="347"/>
      <c r="C37" s="348"/>
      <c r="D37" s="348"/>
      <c r="E37" s="349"/>
      <c r="F37" s="350"/>
      <c r="G37" s="348"/>
      <c r="H37" s="351"/>
      <c r="I37" s="352"/>
      <c r="J37" s="348"/>
      <c r="K37" s="349"/>
      <c r="L37" s="337"/>
      <c r="M37" s="338"/>
      <c r="N37" s="338"/>
      <c r="O37" s="338"/>
      <c r="P37" s="338"/>
      <c r="Q37" s="338"/>
      <c r="R37" s="338"/>
      <c r="S37" s="338"/>
      <c r="T37" s="338"/>
      <c r="U37" s="338"/>
      <c r="V37" s="338"/>
      <c r="W37" s="338"/>
    </row>
    <row r="38" spans="1:25">
      <c r="A38" s="339" t="s">
        <v>160</v>
      </c>
      <c r="B38" s="340"/>
      <c r="C38" s="341">
        <v>66100.45</v>
      </c>
      <c r="D38" s="341">
        <v>474910.34380000003</v>
      </c>
      <c r="E38" s="342">
        <v>294922.41000000003</v>
      </c>
      <c r="F38" s="343">
        <v>606820</v>
      </c>
      <c r="G38" s="341">
        <v>610520</v>
      </c>
      <c r="H38" s="344">
        <v>231072</v>
      </c>
      <c r="I38" s="345">
        <v>715000</v>
      </c>
      <c r="J38" s="341">
        <v>640930</v>
      </c>
      <c r="K38" s="342">
        <v>647040</v>
      </c>
      <c r="L38" s="337"/>
      <c r="M38" s="338"/>
      <c r="N38" s="338"/>
      <c r="O38" s="338"/>
      <c r="P38" s="338"/>
      <c r="Q38" s="338"/>
      <c r="R38" s="338"/>
      <c r="S38" s="338"/>
      <c r="T38" s="338"/>
      <c r="U38" s="338"/>
      <c r="V38" s="338"/>
      <c r="W38" s="338"/>
    </row>
    <row r="39" spans="1:25" ht="67.5">
      <c r="A39" s="346" t="s">
        <v>208</v>
      </c>
      <c r="B39" s="347"/>
      <c r="C39" s="348">
        <v>13720</v>
      </c>
      <c r="D39" s="348">
        <v>3795</v>
      </c>
      <c r="E39" s="349">
        <v>2840</v>
      </c>
      <c r="F39" s="350">
        <v>8300</v>
      </c>
      <c r="G39" s="348">
        <v>12000</v>
      </c>
      <c r="H39" s="351">
        <v>9734</v>
      </c>
      <c r="I39" s="352">
        <v>10000</v>
      </c>
      <c r="J39" s="348">
        <v>8400</v>
      </c>
      <c r="K39" s="349">
        <v>8500</v>
      </c>
      <c r="L39" s="337"/>
      <c r="M39" s="338"/>
      <c r="N39" s="338"/>
      <c r="O39" s="338"/>
      <c r="P39" s="338"/>
      <c r="Q39" s="338"/>
      <c r="R39" s="338"/>
      <c r="S39" s="338"/>
      <c r="T39" s="338"/>
      <c r="U39" s="338"/>
      <c r="V39" s="338"/>
      <c r="W39" s="338"/>
      <c r="X39" s="194" t="s">
        <v>115</v>
      </c>
      <c r="Y39" s="2" t="s">
        <v>200</v>
      </c>
    </row>
    <row r="40" spans="1:25" ht="45">
      <c r="A40" s="346" t="s">
        <v>209</v>
      </c>
      <c r="B40" s="347"/>
      <c r="C40" s="348">
        <v>26200</v>
      </c>
      <c r="D40" s="348">
        <v>8800</v>
      </c>
      <c r="E40" s="349">
        <v>0</v>
      </c>
      <c r="F40" s="350">
        <v>20000</v>
      </c>
      <c r="G40" s="348">
        <v>20000</v>
      </c>
      <c r="H40" s="351">
        <v>6720</v>
      </c>
      <c r="I40" s="352">
        <v>128000</v>
      </c>
      <c r="J40" s="348">
        <v>20000</v>
      </c>
      <c r="K40" s="349">
        <v>20000</v>
      </c>
      <c r="L40" s="337"/>
      <c r="M40" s="338"/>
      <c r="N40" s="338"/>
      <c r="O40" s="338"/>
      <c r="P40" s="338"/>
      <c r="Q40" s="338"/>
      <c r="R40" s="338"/>
      <c r="S40" s="338"/>
      <c r="T40" s="338"/>
      <c r="U40" s="338"/>
      <c r="V40" s="338"/>
      <c r="W40" s="338"/>
      <c r="X40" s="194" t="s">
        <v>118</v>
      </c>
      <c r="Y40" s="2" t="s">
        <v>200</v>
      </c>
    </row>
    <row r="41" spans="1:25" ht="45">
      <c r="A41" s="346" t="s">
        <v>210</v>
      </c>
      <c r="B41" s="347"/>
      <c r="C41" s="348">
        <v>24000</v>
      </c>
      <c r="D41" s="348">
        <v>24103.16</v>
      </c>
      <c r="E41" s="349">
        <v>25790.38</v>
      </c>
      <c r="F41" s="350">
        <v>34000</v>
      </c>
      <c r="G41" s="348">
        <v>34000</v>
      </c>
      <c r="H41" s="351">
        <v>29742</v>
      </c>
      <c r="I41" s="352">
        <v>34000</v>
      </c>
      <c r="J41" s="348">
        <v>34000</v>
      </c>
      <c r="K41" s="349">
        <v>34000</v>
      </c>
      <c r="L41" s="337"/>
      <c r="M41" s="338"/>
      <c r="N41" s="338"/>
      <c r="O41" s="338"/>
      <c r="P41" s="338"/>
      <c r="Q41" s="338"/>
      <c r="R41" s="338"/>
      <c r="S41" s="338"/>
      <c r="T41" s="338"/>
      <c r="U41" s="338"/>
      <c r="V41" s="338"/>
      <c r="W41" s="338"/>
      <c r="X41" s="194" t="s">
        <v>118</v>
      </c>
      <c r="Y41" s="2" t="s">
        <v>200</v>
      </c>
    </row>
    <row r="42" spans="1:25" ht="56.25">
      <c r="A42" s="346" t="s">
        <v>211</v>
      </c>
      <c r="B42" s="347"/>
      <c r="C42" s="348">
        <v>2180.4499999999998</v>
      </c>
      <c r="D42" s="348">
        <v>438212.1838</v>
      </c>
      <c r="E42" s="349">
        <v>266292.03000000003</v>
      </c>
      <c r="F42" s="350">
        <v>544520</v>
      </c>
      <c r="G42" s="348">
        <v>544520</v>
      </c>
      <c r="H42" s="351">
        <v>184876</v>
      </c>
      <c r="I42" s="352">
        <v>543000</v>
      </c>
      <c r="J42" s="348">
        <v>578530</v>
      </c>
      <c r="K42" s="349">
        <v>584540</v>
      </c>
      <c r="L42" s="337"/>
      <c r="M42" s="338"/>
      <c r="N42" s="338"/>
      <c r="O42" s="338"/>
      <c r="P42" s="338"/>
      <c r="Q42" s="338"/>
      <c r="R42" s="338"/>
      <c r="S42" s="338"/>
      <c r="T42" s="338"/>
      <c r="U42" s="338"/>
      <c r="V42" s="338"/>
      <c r="W42" s="338"/>
      <c r="X42" s="194" t="s">
        <v>112</v>
      </c>
      <c r="Y42" s="2" t="s">
        <v>200</v>
      </c>
    </row>
    <row r="43" spans="1:25">
      <c r="A43" s="346" t="s">
        <v>194</v>
      </c>
      <c r="B43" s="347"/>
      <c r="C43" s="348"/>
      <c r="D43" s="348"/>
      <c r="E43" s="349"/>
      <c r="F43" s="350"/>
      <c r="G43" s="348"/>
      <c r="H43" s="351"/>
      <c r="I43" s="352"/>
      <c r="J43" s="348"/>
      <c r="K43" s="349"/>
      <c r="L43" s="337"/>
      <c r="M43" s="338"/>
      <c r="N43" s="338"/>
      <c r="O43" s="338"/>
      <c r="P43" s="338"/>
      <c r="Q43" s="338"/>
      <c r="R43" s="338"/>
      <c r="S43" s="338"/>
      <c r="T43" s="338"/>
      <c r="U43" s="338"/>
      <c r="V43" s="338"/>
      <c r="W43" s="338"/>
    </row>
    <row r="44" spans="1:25">
      <c r="A44" s="346" t="s">
        <v>194</v>
      </c>
      <c r="B44" s="347"/>
      <c r="C44" s="348"/>
      <c r="D44" s="348"/>
      <c r="E44" s="349"/>
      <c r="F44" s="350"/>
      <c r="G44" s="348"/>
      <c r="H44" s="351"/>
      <c r="I44" s="352"/>
      <c r="J44" s="348"/>
      <c r="K44" s="349"/>
      <c r="L44" s="337"/>
      <c r="M44" s="338"/>
      <c r="N44" s="338"/>
      <c r="O44" s="338"/>
      <c r="P44" s="338"/>
      <c r="Q44" s="338"/>
      <c r="R44" s="338"/>
      <c r="S44" s="338"/>
      <c r="T44" s="338"/>
      <c r="U44" s="338"/>
      <c r="V44" s="338"/>
      <c r="W44" s="338"/>
    </row>
    <row r="45" spans="1:25">
      <c r="A45" s="346" t="s">
        <v>194</v>
      </c>
      <c r="B45" s="347"/>
      <c r="C45" s="348"/>
      <c r="D45" s="348"/>
      <c r="E45" s="349"/>
      <c r="F45" s="350"/>
      <c r="G45" s="348"/>
      <c r="H45" s="351"/>
      <c r="I45" s="352"/>
      <c r="J45" s="348"/>
      <c r="K45" s="349"/>
      <c r="L45" s="337"/>
      <c r="M45" s="338"/>
      <c r="N45" s="338"/>
      <c r="O45" s="338"/>
      <c r="P45" s="338"/>
      <c r="Q45" s="338"/>
      <c r="R45" s="338"/>
      <c r="S45" s="338"/>
      <c r="T45" s="338"/>
      <c r="U45" s="338"/>
      <c r="V45" s="338"/>
      <c r="W45" s="338"/>
    </row>
    <row r="46" spans="1:25">
      <c r="A46" s="346" t="s">
        <v>194</v>
      </c>
      <c r="B46" s="347"/>
      <c r="C46" s="348"/>
      <c r="D46" s="348"/>
      <c r="E46" s="349"/>
      <c r="F46" s="350"/>
      <c r="G46" s="348"/>
      <c r="H46" s="351"/>
      <c r="I46" s="352"/>
      <c r="J46" s="348"/>
      <c r="K46" s="349"/>
      <c r="L46" s="337"/>
      <c r="M46" s="338"/>
      <c r="N46" s="338"/>
      <c r="O46" s="338"/>
      <c r="P46" s="338"/>
      <c r="Q46" s="338"/>
      <c r="R46" s="338"/>
      <c r="S46" s="338"/>
      <c r="T46" s="338"/>
      <c r="U46" s="338"/>
      <c r="V46" s="338"/>
      <c r="W46" s="338"/>
    </row>
    <row r="47" spans="1:25">
      <c r="A47" s="346" t="s">
        <v>194</v>
      </c>
      <c r="B47" s="347"/>
      <c r="C47" s="348"/>
      <c r="D47" s="348"/>
      <c r="E47" s="349"/>
      <c r="F47" s="350"/>
      <c r="G47" s="348"/>
      <c r="H47" s="351"/>
      <c r="I47" s="352"/>
      <c r="J47" s="348"/>
      <c r="K47" s="349"/>
      <c r="L47" s="337"/>
      <c r="M47" s="338"/>
      <c r="N47" s="338"/>
      <c r="O47" s="338"/>
      <c r="P47" s="338"/>
      <c r="Q47" s="338"/>
      <c r="R47" s="338"/>
      <c r="S47" s="338"/>
      <c r="T47" s="338"/>
      <c r="U47" s="338"/>
      <c r="V47" s="338"/>
      <c r="W47" s="338"/>
    </row>
    <row r="48" spans="1:25">
      <c r="A48" s="346" t="s">
        <v>194</v>
      </c>
      <c r="B48" s="347"/>
      <c r="C48" s="348"/>
      <c r="D48" s="348"/>
      <c r="E48" s="349"/>
      <c r="F48" s="350"/>
      <c r="G48" s="348"/>
      <c r="H48" s="351"/>
      <c r="I48" s="352"/>
      <c r="J48" s="348"/>
      <c r="K48" s="349"/>
      <c r="L48" s="337"/>
      <c r="M48" s="338"/>
      <c r="N48" s="338"/>
      <c r="O48" s="338"/>
      <c r="P48" s="338"/>
      <c r="Q48" s="338"/>
      <c r="R48" s="338"/>
      <c r="S48" s="338"/>
      <c r="T48" s="338"/>
      <c r="U48" s="338"/>
      <c r="V48" s="338"/>
      <c r="W48" s="338"/>
    </row>
    <row r="49" spans="1:25">
      <c r="A49" s="339" t="s">
        <v>161</v>
      </c>
      <c r="B49" s="340"/>
      <c r="C49" s="341">
        <v>0</v>
      </c>
      <c r="D49" s="341">
        <v>13070</v>
      </c>
      <c r="E49" s="342">
        <v>900</v>
      </c>
      <c r="F49" s="343">
        <v>523000</v>
      </c>
      <c r="G49" s="341">
        <v>831880</v>
      </c>
      <c r="H49" s="344">
        <v>484608</v>
      </c>
      <c r="I49" s="345">
        <v>873000</v>
      </c>
      <c r="J49" s="341">
        <v>595000</v>
      </c>
      <c r="K49" s="342">
        <v>629000</v>
      </c>
      <c r="L49" s="337"/>
      <c r="M49" s="338"/>
      <c r="N49" s="338"/>
      <c r="O49" s="338"/>
      <c r="P49" s="338"/>
      <c r="Q49" s="338"/>
      <c r="R49" s="338"/>
      <c r="S49" s="338"/>
      <c r="T49" s="338"/>
      <c r="U49" s="338"/>
      <c r="V49" s="338"/>
      <c r="W49" s="338"/>
    </row>
    <row r="50" spans="1:25" ht="45">
      <c r="A50" s="346" t="s">
        <v>212</v>
      </c>
      <c r="B50" s="347"/>
      <c r="C50" s="348">
        <v>0</v>
      </c>
      <c r="D50" s="348">
        <v>13070</v>
      </c>
      <c r="E50" s="349">
        <v>900</v>
      </c>
      <c r="F50" s="350">
        <v>523000</v>
      </c>
      <c r="G50" s="348">
        <v>831880</v>
      </c>
      <c r="H50" s="351">
        <v>484608</v>
      </c>
      <c r="I50" s="352">
        <v>873000</v>
      </c>
      <c r="J50" s="348">
        <v>595000</v>
      </c>
      <c r="K50" s="349">
        <v>629000</v>
      </c>
      <c r="L50" s="337"/>
      <c r="M50" s="338"/>
      <c r="N50" s="338"/>
      <c r="O50" s="338"/>
      <c r="P50" s="338"/>
      <c r="Q50" s="338"/>
      <c r="R50" s="338"/>
      <c r="S50" s="338"/>
      <c r="T50" s="338"/>
      <c r="U50" s="338"/>
      <c r="V50" s="338"/>
      <c r="W50" s="338"/>
      <c r="X50" s="194" t="s">
        <v>106</v>
      </c>
      <c r="Y50" s="2" t="s">
        <v>200</v>
      </c>
    </row>
    <row r="51" spans="1:25">
      <c r="A51" s="346"/>
      <c r="B51" s="347"/>
      <c r="C51" s="348"/>
      <c r="D51" s="348"/>
      <c r="E51" s="349"/>
      <c r="F51" s="350"/>
      <c r="G51" s="348"/>
      <c r="H51" s="351"/>
      <c r="I51" s="352"/>
      <c r="J51" s="348"/>
      <c r="K51" s="349"/>
      <c r="L51" s="337"/>
      <c r="M51" s="338"/>
      <c r="N51" s="338"/>
      <c r="O51" s="338"/>
      <c r="P51" s="338"/>
      <c r="Q51" s="338"/>
      <c r="R51" s="338"/>
      <c r="S51" s="338"/>
      <c r="T51" s="338"/>
      <c r="U51" s="338"/>
      <c r="V51" s="338"/>
      <c r="W51" s="338"/>
    </row>
    <row r="52" spans="1:25">
      <c r="A52" s="346"/>
      <c r="B52" s="347"/>
      <c r="C52" s="348"/>
      <c r="D52" s="348"/>
      <c r="E52" s="349"/>
      <c r="F52" s="350"/>
      <c r="G52" s="348"/>
      <c r="H52" s="351"/>
      <c r="I52" s="352"/>
      <c r="J52" s="348"/>
      <c r="K52" s="349"/>
      <c r="L52" s="337"/>
      <c r="M52" s="338"/>
      <c r="N52" s="338"/>
      <c r="O52" s="338"/>
      <c r="P52" s="338"/>
      <c r="Q52" s="338"/>
      <c r="R52" s="338"/>
      <c r="S52" s="338"/>
      <c r="T52" s="338"/>
      <c r="U52" s="338"/>
      <c r="V52" s="338"/>
      <c r="W52" s="338"/>
    </row>
    <row r="53" spans="1:25">
      <c r="A53" s="346"/>
      <c r="B53" s="347"/>
      <c r="C53" s="348"/>
      <c r="D53" s="348"/>
      <c r="E53" s="349"/>
      <c r="F53" s="350"/>
      <c r="G53" s="348"/>
      <c r="H53" s="351"/>
      <c r="I53" s="352"/>
      <c r="J53" s="348"/>
      <c r="K53" s="349"/>
      <c r="L53" s="337"/>
      <c r="M53" s="338"/>
      <c r="N53" s="338"/>
      <c r="O53" s="338"/>
      <c r="P53" s="338"/>
      <c r="Q53" s="338"/>
      <c r="R53" s="338"/>
      <c r="S53" s="338"/>
      <c r="T53" s="338"/>
      <c r="U53" s="338"/>
      <c r="V53" s="338"/>
      <c r="W53" s="338"/>
    </row>
    <row r="54" spans="1:25">
      <c r="A54" s="346"/>
      <c r="B54" s="347"/>
      <c r="C54" s="348"/>
      <c r="D54" s="348"/>
      <c r="E54" s="349"/>
      <c r="F54" s="350"/>
      <c r="G54" s="348"/>
      <c r="H54" s="351"/>
      <c r="I54" s="352"/>
      <c r="J54" s="348"/>
      <c r="K54" s="349"/>
      <c r="L54" s="337"/>
      <c r="M54" s="338"/>
      <c r="N54" s="338"/>
      <c r="O54" s="338"/>
      <c r="P54" s="338"/>
      <c r="Q54" s="338"/>
      <c r="R54" s="338"/>
      <c r="S54" s="338"/>
      <c r="T54" s="338"/>
      <c r="U54" s="338"/>
      <c r="V54" s="338"/>
      <c r="W54" s="338"/>
    </row>
    <row r="55" spans="1:25">
      <c r="A55" s="346" t="s">
        <v>194</v>
      </c>
      <c r="B55" s="347"/>
      <c r="C55" s="348"/>
      <c r="D55" s="348"/>
      <c r="E55" s="349"/>
      <c r="F55" s="350"/>
      <c r="G55" s="348"/>
      <c r="H55" s="351"/>
      <c r="I55" s="352"/>
      <c r="J55" s="348"/>
      <c r="K55" s="349"/>
      <c r="L55" s="337"/>
      <c r="M55" s="338"/>
      <c r="N55" s="338"/>
      <c r="O55" s="338"/>
      <c r="P55" s="338"/>
      <c r="Q55" s="338"/>
      <c r="R55" s="338"/>
      <c r="S55" s="338"/>
      <c r="T55" s="338"/>
      <c r="U55" s="338"/>
      <c r="V55" s="338"/>
      <c r="W55" s="338"/>
    </row>
    <row r="56" spans="1:25">
      <c r="A56" s="346" t="s">
        <v>194</v>
      </c>
      <c r="B56" s="347"/>
      <c r="C56" s="348"/>
      <c r="D56" s="348"/>
      <c r="E56" s="349"/>
      <c r="F56" s="350"/>
      <c r="G56" s="348"/>
      <c r="H56" s="351"/>
      <c r="I56" s="352"/>
      <c r="J56" s="348"/>
      <c r="K56" s="349"/>
      <c r="L56" s="337"/>
      <c r="M56" s="338"/>
      <c r="N56" s="338"/>
      <c r="O56" s="338"/>
      <c r="P56" s="338"/>
      <c r="Q56" s="338"/>
      <c r="R56" s="338"/>
      <c r="S56" s="338"/>
      <c r="T56" s="338"/>
      <c r="U56" s="338"/>
      <c r="V56" s="338"/>
      <c r="W56" s="338"/>
    </row>
    <row r="57" spans="1:25">
      <c r="A57" s="346" t="s">
        <v>194</v>
      </c>
      <c r="B57" s="347"/>
      <c r="C57" s="348"/>
      <c r="D57" s="348"/>
      <c r="E57" s="349"/>
      <c r="F57" s="350"/>
      <c r="G57" s="348"/>
      <c r="H57" s="351"/>
      <c r="I57" s="352"/>
      <c r="J57" s="348"/>
      <c r="K57" s="349"/>
      <c r="L57" s="337"/>
      <c r="M57" s="338"/>
      <c r="N57" s="338"/>
      <c r="O57" s="338"/>
      <c r="P57" s="338"/>
      <c r="Q57" s="338"/>
      <c r="R57" s="338"/>
      <c r="S57" s="338"/>
      <c r="T57" s="338"/>
      <c r="U57" s="338"/>
      <c r="V57" s="338"/>
      <c r="W57" s="338"/>
    </row>
    <row r="58" spans="1:25">
      <c r="A58" s="346" t="s">
        <v>194</v>
      </c>
      <c r="B58" s="347"/>
      <c r="C58" s="348"/>
      <c r="D58" s="348"/>
      <c r="E58" s="349"/>
      <c r="F58" s="350"/>
      <c r="G58" s="348"/>
      <c r="H58" s="351"/>
      <c r="I58" s="352"/>
      <c r="J58" s="348"/>
      <c r="K58" s="349"/>
      <c r="L58" s="337"/>
      <c r="M58" s="338"/>
      <c r="N58" s="338"/>
      <c r="O58" s="338"/>
      <c r="P58" s="338"/>
      <c r="Q58" s="338"/>
      <c r="R58" s="338"/>
      <c r="S58" s="338"/>
      <c r="T58" s="338"/>
      <c r="U58" s="338"/>
      <c r="V58" s="338"/>
      <c r="W58" s="338"/>
    </row>
    <row r="59" spans="1:25">
      <c r="A59" s="346" t="s">
        <v>194</v>
      </c>
      <c r="B59" s="347"/>
      <c r="C59" s="348"/>
      <c r="D59" s="348"/>
      <c r="E59" s="349"/>
      <c r="F59" s="350"/>
      <c r="G59" s="348"/>
      <c r="H59" s="351"/>
      <c r="I59" s="352"/>
      <c r="J59" s="348"/>
      <c r="K59" s="349"/>
      <c r="L59" s="337"/>
      <c r="M59" s="338"/>
      <c r="N59" s="338"/>
      <c r="O59" s="338"/>
      <c r="P59" s="338"/>
      <c r="Q59" s="338"/>
      <c r="R59" s="338"/>
      <c r="S59" s="338"/>
      <c r="T59" s="338"/>
      <c r="U59" s="338"/>
      <c r="V59" s="338"/>
      <c r="W59" s="338"/>
    </row>
    <row r="60" spans="1:25">
      <c r="A60" s="339" t="s">
        <v>162</v>
      </c>
      <c r="B60" s="340"/>
      <c r="C60" s="341">
        <v>0</v>
      </c>
      <c r="D60" s="341">
        <v>0</v>
      </c>
      <c r="E60" s="342">
        <v>1368</v>
      </c>
      <c r="F60" s="343">
        <v>5000</v>
      </c>
      <c r="G60" s="341">
        <v>5000</v>
      </c>
      <c r="H60" s="344">
        <v>1794</v>
      </c>
      <c r="I60" s="345">
        <v>2000</v>
      </c>
      <c r="J60" s="341">
        <v>5000</v>
      </c>
      <c r="K60" s="342">
        <v>5000</v>
      </c>
      <c r="L60" s="337"/>
      <c r="M60" s="338"/>
      <c r="N60" s="338"/>
      <c r="O60" s="338"/>
      <c r="P60" s="338"/>
      <c r="Q60" s="338"/>
      <c r="R60" s="338"/>
      <c r="S60" s="338"/>
      <c r="T60" s="338"/>
      <c r="U60" s="338"/>
      <c r="V60" s="338"/>
      <c r="W60" s="338"/>
    </row>
    <row r="61" spans="1:25">
      <c r="A61" s="346" t="s">
        <v>213</v>
      </c>
      <c r="B61" s="347"/>
      <c r="C61" s="348">
        <v>0</v>
      </c>
      <c r="D61" s="348">
        <v>0</v>
      </c>
      <c r="E61" s="349">
        <v>1368</v>
      </c>
      <c r="F61" s="350">
        <v>5000</v>
      </c>
      <c r="G61" s="348">
        <v>5000</v>
      </c>
      <c r="H61" s="351">
        <v>1794</v>
      </c>
      <c r="I61" s="352">
        <v>2000</v>
      </c>
      <c r="J61" s="348">
        <v>5000</v>
      </c>
      <c r="K61" s="349">
        <v>5000</v>
      </c>
      <c r="L61" s="337"/>
      <c r="M61" s="338"/>
      <c r="N61" s="338"/>
      <c r="O61" s="338"/>
      <c r="P61" s="338"/>
      <c r="Q61" s="338"/>
      <c r="R61" s="338"/>
      <c r="S61" s="338"/>
      <c r="T61" s="338"/>
      <c r="U61" s="338"/>
      <c r="V61" s="338"/>
      <c r="W61" s="338"/>
      <c r="X61" s="194" t="s">
        <v>121</v>
      </c>
      <c r="Y61" s="2" t="s">
        <v>200</v>
      </c>
    </row>
    <row r="62" spans="1:25">
      <c r="A62" s="346"/>
      <c r="B62" s="347"/>
      <c r="C62" s="348"/>
      <c r="D62" s="348"/>
      <c r="E62" s="349"/>
      <c r="F62" s="350"/>
      <c r="G62" s="348"/>
      <c r="H62" s="351"/>
      <c r="I62" s="352"/>
      <c r="J62" s="348"/>
      <c r="K62" s="349"/>
      <c r="L62" s="337"/>
      <c r="M62" s="338"/>
      <c r="N62" s="338"/>
      <c r="O62" s="338"/>
      <c r="P62" s="338"/>
      <c r="Q62" s="338"/>
      <c r="R62" s="338"/>
      <c r="S62" s="338"/>
      <c r="T62" s="338"/>
      <c r="U62" s="338"/>
      <c r="V62" s="338"/>
      <c r="W62" s="338"/>
    </row>
    <row r="63" spans="1:25">
      <c r="A63" s="346" t="s">
        <v>194</v>
      </c>
      <c r="B63" s="347"/>
      <c r="C63" s="348"/>
      <c r="D63" s="348"/>
      <c r="E63" s="349"/>
      <c r="F63" s="350"/>
      <c r="G63" s="348"/>
      <c r="H63" s="351"/>
      <c r="I63" s="352"/>
      <c r="J63" s="348"/>
      <c r="K63" s="349"/>
      <c r="L63" s="337"/>
      <c r="M63" s="338"/>
      <c r="N63" s="338"/>
      <c r="O63" s="338"/>
      <c r="P63" s="338"/>
      <c r="Q63" s="338"/>
      <c r="R63" s="338"/>
      <c r="S63" s="338"/>
      <c r="T63" s="338"/>
      <c r="U63" s="338"/>
      <c r="V63" s="338"/>
      <c r="W63" s="338"/>
    </row>
    <row r="64" spans="1:25">
      <c r="A64" s="346" t="s">
        <v>194</v>
      </c>
      <c r="B64" s="347"/>
      <c r="C64" s="348"/>
      <c r="D64" s="348"/>
      <c r="E64" s="349"/>
      <c r="F64" s="350"/>
      <c r="G64" s="348"/>
      <c r="H64" s="351"/>
      <c r="I64" s="352"/>
      <c r="J64" s="348"/>
      <c r="K64" s="349"/>
      <c r="L64" s="337"/>
      <c r="M64" s="338"/>
      <c r="N64" s="338"/>
      <c r="O64" s="338"/>
      <c r="P64" s="338"/>
      <c r="Q64" s="338"/>
      <c r="R64" s="338"/>
      <c r="S64" s="338"/>
      <c r="T64" s="338"/>
      <c r="U64" s="338"/>
      <c r="V64" s="338"/>
      <c r="W64" s="338"/>
    </row>
    <row r="65" spans="1:25">
      <c r="A65" s="346" t="s">
        <v>194</v>
      </c>
      <c r="B65" s="347"/>
      <c r="C65" s="348"/>
      <c r="D65" s="348"/>
      <c r="E65" s="349"/>
      <c r="F65" s="350"/>
      <c r="G65" s="348"/>
      <c r="H65" s="351"/>
      <c r="I65" s="352"/>
      <c r="J65" s="348"/>
      <c r="K65" s="349"/>
      <c r="L65" s="337"/>
      <c r="M65" s="338"/>
      <c r="N65" s="338"/>
      <c r="O65" s="338"/>
      <c r="P65" s="338"/>
      <c r="Q65" s="338"/>
      <c r="R65" s="338"/>
      <c r="S65" s="338"/>
      <c r="T65" s="338"/>
      <c r="U65" s="338"/>
      <c r="V65" s="338"/>
      <c r="W65" s="338"/>
    </row>
    <row r="66" spans="1:25">
      <c r="A66" s="346" t="s">
        <v>194</v>
      </c>
      <c r="B66" s="347"/>
      <c r="C66" s="348"/>
      <c r="D66" s="348"/>
      <c r="E66" s="349"/>
      <c r="F66" s="350"/>
      <c r="G66" s="348"/>
      <c r="H66" s="351"/>
      <c r="I66" s="352"/>
      <c r="J66" s="348"/>
      <c r="K66" s="349"/>
      <c r="L66" s="337"/>
      <c r="M66" s="338"/>
      <c r="N66" s="338"/>
      <c r="O66" s="338"/>
      <c r="P66" s="338"/>
      <c r="Q66" s="338"/>
      <c r="R66" s="338"/>
      <c r="S66" s="338"/>
      <c r="T66" s="338"/>
      <c r="U66" s="338"/>
      <c r="V66" s="338"/>
      <c r="W66" s="338"/>
    </row>
    <row r="67" spans="1:25">
      <c r="A67" s="346" t="s">
        <v>194</v>
      </c>
      <c r="B67" s="347"/>
      <c r="C67" s="348"/>
      <c r="D67" s="348"/>
      <c r="E67" s="349"/>
      <c r="F67" s="350"/>
      <c r="G67" s="348"/>
      <c r="H67" s="351"/>
      <c r="I67" s="352"/>
      <c r="J67" s="348"/>
      <c r="K67" s="349"/>
      <c r="L67" s="337"/>
      <c r="M67" s="338"/>
      <c r="N67" s="338"/>
      <c r="O67" s="338"/>
      <c r="P67" s="338"/>
      <c r="Q67" s="338"/>
      <c r="R67" s="338"/>
      <c r="S67" s="338"/>
      <c r="T67" s="338"/>
      <c r="U67" s="338"/>
      <c r="V67" s="338"/>
      <c r="W67" s="338"/>
    </row>
    <row r="68" spans="1:25">
      <c r="A68" s="346" t="s">
        <v>194</v>
      </c>
      <c r="B68" s="347"/>
      <c r="C68" s="348"/>
      <c r="D68" s="348"/>
      <c r="E68" s="349"/>
      <c r="F68" s="350"/>
      <c r="G68" s="348"/>
      <c r="H68" s="351"/>
      <c r="I68" s="352"/>
      <c r="J68" s="348"/>
      <c r="K68" s="349"/>
      <c r="L68" s="337"/>
      <c r="M68" s="338"/>
      <c r="N68" s="338"/>
      <c r="O68" s="338"/>
      <c r="P68" s="338"/>
      <c r="Q68" s="338"/>
      <c r="R68" s="338"/>
      <c r="S68" s="338"/>
      <c r="T68" s="338"/>
      <c r="U68" s="338"/>
      <c r="V68" s="338"/>
      <c r="W68" s="338"/>
    </row>
    <row r="69" spans="1:25">
      <c r="A69" s="346" t="s">
        <v>194</v>
      </c>
      <c r="B69" s="347"/>
      <c r="C69" s="348"/>
      <c r="D69" s="348"/>
      <c r="E69" s="349"/>
      <c r="F69" s="350"/>
      <c r="G69" s="348"/>
      <c r="H69" s="351"/>
      <c r="I69" s="352"/>
      <c r="J69" s="348"/>
      <c r="K69" s="349"/>
      <c r="L69" s="337"/>
      <c r="M69" s="338"/>
      <c r="N69" s="338"/>
      <c r="O69" s="338"/>
      <c r="P69" s="338"/>
      <c r="Q69" s="338"/>
      <c r="R69" s="338"/>
      <c r="S69" s="338"/>
      <c r="T69" s="338"/>
      <c r="U69" s="338"/>
      <c r="V69" s="338"/>
      <c r="W69" s="338"/>
    </row>
    <row r="70" spans="1:25">
      <c r="A70" s="346" t="s">
        <v>194</v>
      </c>
      <c r="B70" s="347"/>
      <c r="C70" s="348"/>
      <c r="D70" s="348"/>
      <c r="E70" s="349"/>
      <c r="F70" s="350"/>
      <c r="G70" s="348"/>
      <c r="H70" s="351"/>
      <c r="I70" s="352"/>
      <c r="J70" s="348"/>
      <c r="K70" s="349"/>
      <c r="L70" s="337"/>
      <c r="M70" s="338"/>
      <c r="N70" s="338"/>
      <c r="O70" s="338"/>
      <c r="P70" s="338"/>
      <c r="Q70" s="338"/>
      <c r="R70" s="338"/>
      <c r="S70" s="338"/>
      <c r="T70" s="338"/>
      <c r="U70" s="338"/>
      <c r="V70" s="338"/>
      <c r="W70" s="338"/>
    </row>
    <row r="71" spans="1:25">
      <c r="A71" s="339" t="s">
        <v>163</v>
      </c>
      <c r="B71" s="340"/>
      <c r="C71" s="341">
        <v>5515</v>
      </c>
      <c r="D71" s="341">
        <v>492423.89</v>
      </c>
      <c r="E71" s="342">
        <v>21280</v>
      </c>
      <c r="F71" s="343">
        <v>14000</v>
      </c>
      <c r="G71" s="341">
        <v>14000</v>
      </c>
      <c r="H71" s="344">
        <v>13444</v>
      </c>
      <c r="I71" s="345">
        <v>12000</v>
      </c>
      <c r="J71" s="341">
        <v>14000</v>
      </c>
      <c r="K71" s="342">
        <v>14000</v>
      </c>
      <c r="L71" s="337"/>
      <c r="M71" s="338"/>
      <c r="N71" s="338"/>
      <c r="O71" s="338"/>
      <c r="P71" s="338"/>
      <c r="Q71" s="338"/>
      <c r="R71" s="338"/>
      <c r="S71" s="338"/>
      <c r="T71" s="338"/>
      <c r="U71" s="338"/>
      <c r="V71" s="338"/>
      <c r="W71" s="338"/>
    </row>
    <row r="72" spans="1:25">
      <c r="A72" s="346" t="s">
        <v>214</v>
      </c>
      <c r="B72" s="347"/>
      <c r="C72" s="348">
        <v>5515</v>
      </c>
      <c r="D72" s="348">
        <v>492423.89</v>
      </c>
      <c r="E72" s="349">
        <v>21280</v>
      </c>
      <c r="F72" s="350">
        <v>14000</v>
      </c>
      <c r="G72" s="348">
        <v>14000</v>
      </c>
      <c r="H72" s="351">
        <v>13444</v>
      </c>
      <c r="I72" s="352">
        <v>12000</v>
      </c>
      <c r="J72" s="348">
        <v>14000</v>
      </c>
      <c r="K72" s="349">
        <v>14000</v>
      </c>
      <c r="L72" s="337"/>
      <c r="M72" s="338"/>
      <c r="N72" s="338"/>
      <c r="O72" s="338"/>
      <c r="P72" s="338"/>
      <c r="Q72" s="338"/>
      <c r="R72" s="338"/>
      <c r="S72" s="338"/>
      <c r="T72" s="338"/>
      <c r="U72" s="338"/>
      <c r="V72" s="338"/>
      <c r="W72" s="338"/>
      <c r="X72" s="188" t="s">
        <v>81</v>
      </c>
      <c r="Y72" s="2" t="s">
        <v>200</v>
      </c>
    </row>
    <row r="73" spans="1:25">
      <c r="A73" s="346"/>
      <c r="B73" s="347"/>
      <c r="C73" s="348"/>
      <c r="D73" s="348"/>
      <c r="E73" s="349"/>
      <c r="F73" s="350"/>
      <c r="G73" s="348"/>
      <c r="H73" s="351"/>
      <c r="I73" s="352"/>
      <c r="J73" s="348"/>
      <c r="K73" s="349"/>
      <c r="L73" s="337"/>
      <c r="M73" s="338"/>
      <c r="N73" s="338"/>
      <c r="O73" s="338"/>
      <c r="P73" s="338"/>
      <c r="Q73" s="338"/>
      <c r="R73" s="338"/>
      <c r="S73" s="338"/>
      <c r="T73" s="338"/>
      <c r="U73" s="338"/>
      <c r="V73" s="338"/>
      <c r="W73" s="338"/>
    </row>
    <row r="74" spans="1:25">
      <c r="A74" s="346" t="s">
        <v>194</v>
      </c>
      <c r="B74" s="347"/>
      <c r="C74" s="348"/>
      <c r="D74" s="348"/>
      <c r="E74" s="349"/>
      <c r="F74" s="350"/>
      <c r="G74" s="348"/>
      <c r="H74" s="351"/>
      <c r="I74" s="352"/>
      <c r="J74" s="348"/>
      <c r="K74" s="349"/>
      <c r="L74" s="337"/>
      <c r="M74" s="338"/>
      <c r="N74" s="338"/>
      <c r="O74" s="338"/>
      <c r="P74" s="338"/>
      <c r="Q74" s="338"/>
      <c r="R74" s="338"/>
      <c r="S74" s="338"/>
      <c r="T74" s="338"/>
      <c r="U74" s="338"/>
      <c r="V74" s="338"/>
      <c r="W74" s="338"/>
    </row>
    <row r="75" spans="1:25">
      <c r="A75" s="346" t="s">
        <v>194</v>
      </c>
      <c r="B75" s="347"/>
      <c r="C75" s="348"/>
      <c r="D75" s="348"/>
      <c r="E75" s="349"/>
      <c r="F75" s="350"/>
      <c r="G75" s="348"/>
      <c r="H75" s="351"/>
      <c r="I75" s="352"/>
      <c r="J75" s="348"/>
      <c r="K75" s="349"/>
      <c r="L75" s="337"/>
      <c r="M75" s="338"/>
      <c r="N75" s="338"/>
      <c r="O75" s="338"/>
      <c r="P75" s="338"/>
      <c r="Q75" s="338"/>
      <c r="R75" s="338"/>
      <c r="S75" s="338"/>
      <c r="T75" s="338"/>
      <c r="U75" s="338"/>
      <c r="V75" s="338"/>
      <c r="W75" s="338"/>
    </row>
    <row r="76" spans="1:25">
      <c r="A76" s="346" t="s">
        <v>194</v>
      </c>
      <c r="B76" s="347"/>
      <c r="C76" s="348"/>
      <c r="D76" s="348"/>
      <c r="E76" s="349"/>
      <c r="F76" s="350"/>
      <c r="G76" s="348"/>
      <c r="H76" s="351"/>
      <c r="I76" s="352"/>
      <c r="J76" s="348"/>
      <c r="K76" s="349"/>
      <c r="L76" s="337"/>
      <c r="M76" s="338"/>
      <c r="N76" s="338"/>
      <c r="O76" s="338"/>
      <c r="P76" s="338"/>
      <c r="Q76" s="338"/>
      <c r="R76" s="338"/>
      <c r="S76" s="338"/>
      <c r="T76" s="338"/>
      <c r="U76" s="338"/>
      <c r="V76" s="338"/>
      <c r="W76" s="338"/>
    </row>
    <row r="77" spans="1:25">
      <c r="A77" s="346" t="s">
        <v>194</v>
      </c>
      <c r="B77" s="347"/>
      <c r="C77" s="348"/>
      <c r="D77" s="348"/>
      <c r="E77" s="349"/>
      <c r="F77" s="350"/>
      <c r="G77" s="348"/>
      <c r="H77" s="351"/>
      <c r="I77" s="352"/>
      <c r="J77" s="348"/>
      <c r="K77" s="349"/>
      <c r="L77" s="337"/>
      <c r="M77" s="338"/>
      <c r="N77" s="338"/>
      <c r="O77" s="338"/>
      <c r="P77" s="338"/>
      <c r="Q77" s="338"/>
      <c r="R77" s="338"/>
      <c r="S77" s="338"/>
      <c r="T77" s="338"/>
      <c r="U77" s="338"/>
      <c r="V77" s="338"/>
      <c r="W77" s="338"/>
    </row>
    <row r="78" spans="1:25">
      <c r="A78" s="346" t="s">
        <v>194</v>
      </c>
      <c r="B78" s="347"/>
      <c r="C78" s="348"/>
      <c r="D78" s="348"/>
      <c r="E78" s="349"/>
      <c r="F78" s="350"/>
      <c r="G78" s="348"/>
      <c r="H78" s="351"/>
      <c r="I78" s="352"/>
      <c r="J78" s="348"/>
      <c r="K78" s="349"/>
      <c r="L78" s="139"/>
      <c r="M78" s="354"/>
      <c r="N78" s="354"/>
      <c r="O78" s="354"/>
      <c r="P78" s="354"/>
      <c r="Q78" s="354"/>
      <c r="R78" s="354"/>
      <c r="S78" s="354"/>
      <c r="T78" s="354"/>
      <c r="U78" s="354"/>
      <c r="V78" s="354"/>
      <c r="W78" s="354"/>
    </row>
    <row r="79" spans="1:25">
      <c r="A79" s="346" t="s">
        <v>194</v>
      </c>
      <c r="B79" s="347"/>
      <c r="C79" s="348"/>
      <c r="D79" s="348"/>
      <c r="E79" s="349"/>
      <c r="F79" s="350"/>
      <c r="G79" s="348"/>
      <c r="H79" s="351"/>
      <c r="I79" s="352"/>
      <c r="J79" s="348"/>
      <c r="K79" s="349"/>
      <c r="L79" s="139"/>
      <c r="M79" s="354"/>
      <c r="N79" s="354"/>
      <c r="O79" s="354"/>
      <c r="P79" s="354"/>
      <c r="Q79" s="354"/>
      <c r="R79" s="354"/>
      <c r="S79" s="354"/>
      <c r="T79" s="354"/>
      <c r="U79" s="354"/>
      <c r="V79" s="354"/>
      <c r="W79" s="354"/>
    </row>
    <row r="80" spans="1:25">
      <c r="A80" s="346" t="s">
        <v>194</v>
      </c>
      <c r="B80" s="347"/>
      <c r="C80" s="348"/>
      <c r="D80" s="348"/>
      <c r="E80" s="349"/>
      <c r="F80" s="350"/>
      <c r="G80" s="348"/>
      <c r="H80" s="351"/>
      <c r="I80" s="352"/>
      <c r="J80" s="348"/>
      <c r="K80" s="349"/>
      <c r="L80" s="139"/>
      <c r="M80" s="354"/>
      <c r="N80" s="354"/>
      <c r="O80" s="354"/>
      <c r="P80" s="354"/>
      <c r="Q80" s="354"/>
      <c r="R80" s="354"/>
      <c r="S80" s="354"/>
      <c r="T80" s="354"/>
      <c r="U80" s="354"/>
      <c r="V80" s="354"/>
      <c r="W80" s="354"/>
    </row>
    <row r="81" spans="1:25">
      <c r="A81" s="346" t="s">
        <v>194</v>
      </c>
      <c r="B81" s="347"/>
      <c r="C81" s="348"/>
      <c r="D81" s="348"/>
      <c r="E81" s="349"/>
      <c r="F81" s="350"/>
      <c r="G81" s="348"/>
      <c r="H81" s="351"/>
      <c r="I81" s="352"/>
      <c r="J81" s="348"/>
      <c r="K81" s="349"/>
      <c r="L81" s="139"/>
      <c r="M81" s="354"/>
      <c r="N81" s="354"/>
      <c r="O81" s="354"/>
      <c r="P81" s="354"/>
      <c r="Q81" s="354"/>
      <c r="R81" s="354"/>
      <c r="S81" s="354"/>
      <c r="T81" s="354"/>
      <c r="U81" s="354"/>
      <c r="V81" s="354"/>
      <c r="W81" s="354"/>
    </row>
    <row r="82" spans="1:25">
      <c r="A82" s="339" t="s">
        <v>164</v>
      </c>
      <c r="B82" s="347"/>
      <c r="C82" s="341">
        <v>3788003.4799999995</v>
      </c>
      <c r="D82" s="341">
        <v>4473029.2300000004</v>
      </c>
      <c r="E82" s="342">
        <v>4076222.62</v>
      </c>
      <c r="F82" s="343">
        <v>4740135</v>
      </c>
      <c r="G82" s="341">
        <v>4740135</v>
      </c>
      <c r="H82" s="344">
        <v>4835287</v>
      </c>
      <c r="I82" s="345">
        <v>4195867.2149999999</v>
      </c>
      <c r="J82" s="341">
        <v>5024470</v>
      </c>
      <c r="K82" s="342">
        <v>5325970</v>
      </c>
      <c r="L82" s="139"/>
      <c r="M82" s="354"/>
      <c r="N82" s="354"/>
      <c r="O82" s="354"/>
      <c r="P82" s="354"/>
      <c r="Q82" s="354"/>
      <c r="R82" s="354"/>
      <c r="S82" s="354"/>
      <c r="T82" s="354"/>
      <c r="U82" s="354"/>
      <c r="V82" s="354"/>
      <c r="W82" s="354"/>
    </row>
    <row r="83" spans="1:25" ht="22.5">
      <c r="A83" s="346" t="s">
        <v>215</v>
      </c>
      <c r="B83" s="347"/>
      <c r="C83" s="348">
        <v>1942206.9</v>
      </c>
      <c r="D83" s="348">
        <v>2475726.42</v>
      </c>
      <c r="E83" s="349">
        <v>1794711.9999999998</v>
      </c>
      <c r="F83" s="350">
        <v>2410475</v>
      </c>
      <c r="G83" s="348">
        <v>2410475</v>
      </c>
      <c r="H83" s="351">
        <v>2430517</v>
      </c>
      <c r="I83" s="352">
        <v>1603002.1949999998</v>
      </c>
      <c r="J83" s="348">
        <v>2555100</v>
      </c>
      <c r="K83" s="349">
        <v>2708410</v>
      </c>
      <c r="L83" s="139"/>
      <c r="M83" s="354"/>
      <c r="N83" s="354"/>
      <c r="O83" s="354"/>
      <c r="P83" s="354"/>
      <c r="Q83" s="354"/>
      <c r="R83" s="354"/>
      <c r="S83" s="354"/>
      <c r="T83" s="354"/>
      <c r="U83" s="354"/>
      <c r="V83" s="354"/>
      <c r="W83" s="354"/>
      <c r="X83" s="194" t="s">
        <v>141</v>
      </c>
      <c r="Y83" s="2" t="s">
        <v>200</v>
      </c>
    </row>
    <row r="84" spans="1:25" ht="33.75">
      <c r="A84" s="346" t="s">
        <v>216</v>
      </c>
      <c r="B84" s="347"/>
      <c r="C84" s="348">
        <v>1845796.5799999998</v>
      </c>
      <c r="D84" s="348">
        <v>1997302.81</v>
      </c>
      <c r="E84" s="349">
        <v>2281510.62</v>
      </c>
      <c r="F84" s="350">
        <v>2329660</v>
      </c>
      <c r="G84" s="348">
        <v>2329660</v>
      </c>
      <c r="H84" s="351">
        <v>2404770</v>
      </c>
      <c r="I84" s="352">
        <v>2592865.02</v>
      </c>
      <c r="J84" s="348">
        <v>2469370</v>
      </c>
      <c r="K84" s="349">
        <v>2617560</v>
      </c>
      <c r="L84" s="139"/>
      <c r="M84" s="354"/>
      <c r="N84" s="354"/>
      <c r="O84" s="354"/>
      <c r="P84" s="354"/>
      <c r="Q84" s="354"/>
      <c r="R84" s="354"/>
      <c r="S84" s="354"/>
      <c r="T84" s="354"/>
      <c r="U84" s="354"/>
      <c r="V84" s="354"/>
      <c r="W84" s="354"/>
      <c r="X84" s="194" t="s">
        <v>144</v>
      </c>
      <c r="Y84" s="2" t="s">
        <v>200</v>
      </c>
    </row>
    <row r="85" spans="1:25">
      <c r="A85" s="346" t="s">
        <v>194</v>
      </c>
      <c r="B85" s="347"/>
      <c r="C85" s="348"/>
      <c r="D85" s="348"/>
      <c r="E85" s="349"/>
      <c r="F85" s="350"/>
      <c r="G85" s="348"/>
      <c r="H85" s="351"/>
      <c r="I85" s="352"/>
      <c r="J85" s="348"/>
      <c r="K85" s="349"/>
      <c r="L85" s="139"/>
      <c r="M85" s="354"/>
      <c r="N85" s="354"/>
      <c r="O85" s="354"/>
      <c r="P85" s="354"/>
      <c r="Q85" s="354"/>
      <c r="R85" s="354"/>
      <c r="S85" s="354"/>
      <c r="T85" s="354"/>
      <c r="U85" s="354"/>
      <c r="V85" s="354"/>
      <c r="W85" s="354"/>
    </row>
    <row r="86" spans="1:25">
      <c r="A86" s="346" t="s">
        <v>194</v>
      </c>
      <c r="B86" s="347"/>
      <c r="C86" s="348"/>
      <c r="D86" s="348"/>
      <c r="E86" s="349"/>
      <c r="F86" s="350"/>
      <c r="G86" s="348"/>
      <c r="H86" s="351"/>
      <c r="I86" s="352"/>
      <c r="J86" s="348"/>
      <c r="K86" s="349"/>
      <c r="L86" s="139"/>
      <c r="M86" s="354"/>
      <c r="N86" s="354"/>
      <c r="O86" s="354"/>
      <c r="P86" s="354"/>
      <c r="Q86" s="354"/>
      <c r="R86" s="354"/>
      <c r="S86" s="354"/>
      <c r="T86" s="354"/>
      <c r="U86" s="354"/>
      <c r="V86" s="354"/>
      <c r="W86" s="354"/>
    </row>
    <row r="87" spans="1:25">
      <c r="A87" s="346" t="s">
        <v>194</v>
      </c>
      <c r="B87" s="347"/>
      <c r="C87" s="348"/>
      <c r="D87" s="348"/>
      <c r="E87" s="349"/>
      <c r="F87" s="350"/>
      <c r="G87" s="348"/>
      <c r="H87" s="351"/>
      <c r="I87" s="352"/>
      <c r="J87" s="348"/>
      <c r="K87" s="349"/>
      <c r="L87" s="139"/>
      <c r="M87" s="354"/>
      <c r="N87" s="354"/>
      <c r="O87" s="354"/>
      <c r="P87" s="354"/>
      <c r="Q87" s="354"/>
      <c r="R87" s="354"/>
      <c r="S87" s="354"/>
      <c r="T87" s="354"/>
      <c r="U87" s="354"/>
      <c r="V87" s="354"/>
      <c r="W87" s="354"/>
    </row>
    <row r="88" spans="1:25">
      <c r="A88" s="346" t="s">
        <v>194</v>
      </c>
      <c r="B88" s="347"/>
      <c r="C88" s="348"/>
      <c r="D88" s="348"/>
      <c r="E88" s="349"/>
      <c r="F88" s="350"/>
      <c r="G88" s="348"/>
      <c r="H88" s="351"/>
      <c r="I88" s="352"/>
      <c r="J88" s="348"/>
      <c r="K88" s="349"/>
      <c r="L88" s="139"/>
      <c r="M88" s="354"/>
      <c r="N88" s="354"/>
      <c r="O88" s="354"/>
      <c r="P88" s="354"/>
      <c r="Q88" s="354"/>
      <c r="R88" s="354"/>
      <c r="S88" s="354"/>
      <c r="T88" s="354"/>
      <c r="U88" s="354"/>
      <c r="V88" s="354"/>
      <c r="W88" s="354"/>
    </row>
    <row r="89" spans="1:25">
      <c r="A89" s="346" t="s">
        <v>194</v>
      </c>
      <c r="B89" s="347"/>
      <c r="C89" s="348"/>
      <c r="D89" s="348"/>
      <c r="E89" s="349"/>
      <c r="F89" s="350"/>
      <c r="G89" s="348"/>
      <c r="H89" s="351"/>
      <c r="I89" s="352"/>
      <c r="J89" s="348"/>
      <c r="K89" s="349"/>
      <c r="L89" s="139"/>
      <c r="M89" s="354"/>
      <c r="N89" s="354"/>
      <c r="O89" s="354"/>
      <c r="P89" s="354"/>
      <c r="Q89" s="354"/>
      <c r="R89" s="354"/>
      <c r="S89" s="354"/>
      <c r="T89" s="354"/>
      <c r="U89" s="354"/>
      <c r="V89" s="354"/>
      <c r="W89" s="354"/>
    </row>
    <row r="90" spans="1:25">
      <c r="A90" s="346" t="s">
        <v>194</v>
      </c>
      <c r="B90" s="347"/>
      <c r="C90" s="348"/>
      <c r="D90" s="348"/>
      <c r="E90" s="349"/>
      <c r="F90" s="350"/>
      <c r="G90" s="348"/>
      <c r="H90" s="351"/>
      <c r="I90" s="352"/>
      <c r="J90" s="348"/>
      <c r="K90" s="349"/>
      <c r="L90" s="139"/>
      <c r="M90" s="354"/>
      <c r="N90" s="354"/>
      <c r="O90" s="354"/>
      <c r="P90" s="354"/>
      <c r="Q90" s="354"/>
      <c r="R90" s="354"/>
      <c r="S90" s="354"/>
      <c r="T90" s="354"/>
      <c r="U90" s="354"/>
      <c r="V90" s="354"/>
      <c r="W90" s="354"/>
    </row>
    <row r="91" spans="1:25">
      <c r="A91" s="346" t="s">
        <v>194</v>
      </c>
      <c r="B91" s="347"/>
      <c r="C91" s="348"/>
      <c r="D91" s="348"/>
      <c r="E91" s="349"/>
      <c r="F91" s="350"/>
      <c r="G91" s="348"/>
      <c r="H91" s="351"/>
      <c r="I91" s="352"/>
      <c r="J91" s="348"/>
      <c r="K91" s="349"/>
      <c r="L91" s="139"/>
      <c r="M91" s="354"/>
      <c r="N91" s="354"/>
      <c r="O91" s="354"/>
      <c r="P91" s="354"/>
      <c r="Q91" s="354"/>
      <c r="R91" s="354"/>
      <c r="S91" s="354"/>
      <c r="T91" s="354"/>
      <c r="U91" s="354"/>
      <c r="V91" s="354"/>
      <c r="W91" s="354"/>
    </row>
    <row r="92" spans="1:25">
      <c r="A92" s="346" t="s">
        <v>194</v>
      </c>
      <c r="B92" s="347"/>
      <c r="C92" s="348"/>
      <c r="D92" s="348"/>
      <c r="E92" s="349"/>
      <c r="F92" s="350"/>
      <c r="G92" s="348"/>
      <c r="H92" s="351"/>
      <c r="I92" s="352"/>
      <c r="J92" s="348"/>
      <c r="K92" s="349"/>
      <c r="L92" s="139"/>
      <c r="M92" s="354"/>
      <c r="N92" s="354"/>
      <c r="O92" s="354"/>
      <c r="P92" s="354"/>
      <c r="Q92" s="354"/>
      <c r="R92" s="354"/>
      <c r="S92" s="354"/>
      <c r="T92" s="354"/>
      <c r="U92" s="354"/>
      <c r="V92" s="354"/>
      <c r="W92" s="354"/>
    </row>
    <row r="93" spans="1:25">
      <c r="A93" s="339" t="s">
        <v>165</v>
      </c>
      <c r="B93" s="347"/>
      <c r="C93" s="341">
        <v>3821820.7</v>
      </c>
      <c r="D93" s="341">
        <v>9356402.3500000015</v>
      </c>
      <c r="E93" s="342">
        <v>7893831.9999999991</v>
      </c>
      <c r="F93" s="343">
        <v>6821175</v>
      </c>
      <c r="G93" s="341">
        <v>6821175</v>
      </c>
      <c r="H93" s="344">
        <v>6992407</v>
      </c>
      <c r="I93" s="345">
        <v>5315062.8486000011</v>
      </c>
      <c r="J93" s="341">
        <v>7888805</v>
      </c>
      <c r="K93" s="342">
        <v>9138620</v>
      </c>
      <c r="L93" s="139"/>
      <c r="M93" s="354"/>
      <c r="N93" s="354"/>
      <c r="O93" s="354"/>
      <c r="P93" s="354"/>
      <c r="Q93" s="354"/>
      <c r="R93" s="354"/>
      <c r="S93" s="354"/>
      <c r="T93" s="354"/>
      <c r="U93" s="354"/>
      <c r="V93" s="354"/>
      <c r="W93" s="354"/>
    </row>
    <row r="94" spans="1:25" ht="56.25">
      <c r="A94" s="346" t="s">
        <v>90</v>
      </c>
      <c r="B94" s="347"/>
      <c r="C94" s="348">
        <v>3821820.7</v>
      </c>
      <c r="D94" s="348">
        <v>9356402.3500000015</v>
      </c>
      <c r="E94" s="349">
        <v>7893831.9999999991</v>
      </c>
      <c r="F94" s="350">
        <v>6821175</v>
      </c>
      <c r="G94" s="348">
        <v>6821175</v>
      </c>
      <c r="H94" s="351">
        <v>6992407</v>
      </c>
      <c r="I94" s="352">
        <v>5315062.8486000011</v>
      </c>
      <c r="J94" s="348">
        <v>7888805</v>
      </c>
      <c r="K94" s="349">
        <v>9138620</v>
      </c>
      <c r="L94" s="139"/>
      <c r="M94" s="354"/>
      <c r="N94" s="354"/>
      <c r="O94" s="354"/>
      <c r="P94" s="354"/>
      <c r="Q94" s="354"/>
      <c r="R94" s="354"/>
      <c r="S94" s="354"/>
      <c r="T94" s="354"/>
      <c r="U94" s="354"/>
      <c r="V94" s="354"/>
      <c r="W94" s="354"/>
      <c r="X94" s="194" t="s">
        <v>137</v>
      </c>
      <c r="Y94" s="2" t="s">
        <v>200</v>
      </c>
    </row>
    <row r="95" spans="1:25">
      <c r="A95" s="346" t="s">
        <v>194</v>
      </c>
      <c r="B95" s="347"/>
      <c r="C95" s="348"/>
      <c r="D95" s="348"/>
      <c r="E95" s="349"/>
      <c r="F95" s="350"/>
      <c r="G95" s="348"/>
      <c r="H95" s="351"/>
      <c r="I95" s="352"/>
      <c r="J95" s="348"/>
      <c r="K95" s="349"/>
      <c r="L95" s="139"/>
      <c r="M95" s="354"/>
      <c r="N95" s="354"/>
      <c r="O95" s="354"/>
      <c r="P95" s="354"/>
      <c r="Q95" s="354"/>
      <c r="R95" s="354"/>
      <c r="S95" s="354"/>
      <c r="T95" s="354"/>
      <c r="U95" s="354"/>
      <c r="V95" s="354"/>
      <c r="W95" s="354"/>
    </row>
    <row r="96" spans="1:25">
      <c r="A96" s="346" t="s">
        <v>194</v>
      </c>
      <c r="B96" s="347"/>
      <c r="C96" s="348"/>
      <c r="D96" s="348"/>
      <c r="E96" s="349"/>
      <c r="F96" s="350"/>
      <c r="G96" s="348"/>
      <c r="H96" s="351"/>
      <c r="I96" s="352"/>
      <c r="J96" s="348"/>
      <c r="K96" s="349"/>
      <c r="L96" s="139"/>
      <c r="M96" s="354"/>
      <c r="N96" s="354"/>
      <c r="O96" s="354"/>
      <c r="P96" s="354"/>
      <c r="Q96" s="354"/>
      <c r="R96" s="354"/>
      <c r="S96" s="354"/>
      <c r="T96" s="354"/>
      <c r="U96" s="354"/>
      <c r="V96" s="354"/>
      <c r="W96" s="354"/>
    </row>
    <row r="97" spans="1:25">
      <c r="A97" s="346" t="s">
        <v>194</v>
      </c>
      <c r="B97" s="347"/>
      <c r="C97" s="348"/>
      <c r="D97" s="348"/>
      <c r="E97" s="349"/>
      <c r="F97" s="350"/>
      <c r="G97" s="348"/>
      <c r="H97" s="351"/>
      <c r="I97" s="352"/>
      <c r="J97" s="348"/>
      <c r="K97" s="349"/>
      <c r="L97" s="139"/>
      <c r="M97" s="354"/>
      <c r="N97" s="354"/>
      <c r="O97" s="354"/>
      <c r="P97" s="354"/>
      <c r="Q97" s="354"/>
      <c r="R97" s="354"/>
      <c r="S97" s="354"/>
      <c r="T97" s="354"/>
      <c r="U97" s="354"/>
      <c r="V97" s="354"/>
      <c r="W97" s="354"/>
    </row>
    <row r="98" spans="1:25">
      <c r="A98" s="346" t="s">
        <v>194</v>
      </c>
      <c r="B98" s="347"/>
      <c r="C98" s="348"/>
      <c r="D98" s="348"/>
      <c r="E98" s="349"/>
      <c r="F98" s="350"/>
      <c r="G98" s="348"/>
      <c r="H98" s="351"/>
      <c r="I98" s="352"/>
      <c r="J98" s="348"/>
      <c r="K98" s="349"/>
      <c r="L98" s="139"/>
      <c r="M98" s="354"/>
      <c r="N98" s="354"/>
      <c r="O98" s="354"/>
      <c r="P98" s="354"/>
      <c r="Q98" s="354"/>
      <c r="R98" s="354"/>
      <c r="S98" s="354"/>
      <c r="T98" s="354"/>
      <c r="U98" s="354"/>
      <c r="V98" s="354"/>
      <c r="W98" s="354"/>
    </row>
    <row r="99" spans="1:25">
      <c r="A99" s="346" t="s">
        <v>194</v>
      </c>
      <c r="B99" s="347"/>
      <c r="C99" s="348"/>
      <c r="D99" s="348"/>
      <c r="E99" s="349"/>
      <c r="F99" s="350"/>
      <c r="G99" s="348"/>
      <c r="H99" s="351"/>
      <c r="I99" s="352"/>
      <c r="J99" s="348"/>
      <c r="K99" s="349"/>
      <c r="L99" s="139"/>
      <c r="M99" s="354"/>
      <c r="N99" s="354"/>
      <c r="O99" s="354"/>
      <c r="P99" s="354"/>
      <c r="Q99" s="354"/>
      <c r="R99" s="354"/>
      <c r="S99" s="354"/>
      <c r="T99" s="354"/>
      <c r="U99" s="354"/>
      <c r="V99" s="354"/>
      <c r="W99" s="354"/>
    </row>
    <row r="100" spans="1:25">
      <c r="A100" s="346" t="s">
        <v>194</v>
      </c>
      <c r="B100" s="347"/>
      <c r="C100" s="348"/>
      <c r="D100" s="348"/>
      <c r="E100" s="349"/>
      <c r="F100" s="350"/>
      <c r="G100" s="348"/>
      <c r="H100" s="351"/>
      <c r="I100" s="352"/>
      <c r="J100" s="348"/>
      <c r="K100" s="349"/>
      <c r="L100" s="139"/>
      <c r="M100" s="354"/>
      <c r="N100" s="354"/>
      <c r="O100" s="354"/>
      <c r="P100" s="354"/>
      <c r="Q100" s="354"/>
      <c r="R100" s="354"/>
      <c r="S100" s="354"/>
      <c r="T100" s="354"/>
      <c r="U100" s="354"/>
      <c r="V100" s="354"/>
      <c r="W100" s="354"/>
    </row>
    <row r="101" spans="1:25">
      <c r="A101" s="346" t="s">
        <v>194</v>
      </c>
      <c r="B101" s="347"/>
      <c r="C101" s="348"/>
      <c r="D101" s="348"/>
      <c r="E101" s="349"/>
      <c r="F101" s="350"/>
      <c r="G101" s="348"/>
      <c r="H101" s="351"/>
      <c r="I101" s="352"/>
      <c r="J101" s="348"/>
      <c r="K101" s="349"/>
      <c r="L101" s="139"/>
      <c r="M101" s="354"/>
      <c r="N101" s="354"/>
      <c r="O101" s="354"/>
      <c r="P101" s="354"/>
      <c r="Q101" s="354"/>
      <c r="R101" s="354"/>
      <c r="S101" s="354"/>
      <c r="T101" s="354"/>
      <c r="U101" s="354"/>
      <c r="V101" s="354"/>
      <c r="W101" s="354"/>
    </row>
    <row r="102" spans="1:25">
      <c r="A102" s="346" t="s">
        <v>194</v>
      </c>
      <c r="B102" s="347"/>
      <c r="C102" s="348"/>
      <c r="D102" s="348"/>
      <c r="E102" s="349"/>
      <c r="F102" s="350"/>
      <c r="G102" s="348"/>
      <c r="H102" s="351"/>
      <c r="I102" s="352"/>
      <c r="J102" s="348"/>
      <c r="K102" s="349"/>
      <c r="L102" s="139"/>
      <c r="M102" s="354"/>
      <c r="N102" s="354"/>
      <c r="O102" s="354"/>
      <c r="P102" s="354"/>
      <c r="Q102" s="354"/>
      <c r="R102" s="354"/>
      <c r="S102" s="354"/>
      <c r="T102" s="354"/>
      <c r="U102" s="354"/>
      <c r="V102" s="354"/>
      <c r="W102" s="354"/>
    </row>
    <row r="103" spans="1:25">
      <c r="A103" s="346" t="s">
        <v>194</v>
      </c>
      <c r="B103" s="347"/>
      <c r="C103" s="348"/>
      <c r="D103" s="348"/>
      <c r="E103" s="349"/>
      <c r="F103" s="350"/>
      <c r="G103" s="348"/>
      <c r="H103" s="351"/>
      <c r="I103" s="352"/>
      <c r="J103" s="348"/>
      <c r="K103" s="349"/>
      <c r="L103" s="139"/>
      <c r="M103" s="354"/>
      <c r="N103" s="354"/>
      <c r="O103" s="354"/>
      <c r="P103" s="354"/>
      <c r="Q103" s="354"/>
      <c r="R103" s="354"/>
      <c r="S103" s="354"/>
      <c r="T103" s="354"/>
      <c r="U103" s="354"/>
      <c r="V103" s="354"/>
      <c r="W103" s="354"/>
    </row>
    <row r="104" spans="1:25">
      <c r="A104" s="339" t="s">
        <v>166</v>
      </c>
      <c r="B104" s="347"/>
      <c r="C104" s="341">
        <v>2511230.62</v>
      </c>
      <c r="D104" s="341">
        <v>5503983.0099999998</v>
      </c>
      <c r="E104" s="342">
        <v>13895927.555000003</v>
      </c>
      <c r="F104" s="343">
        <v>3906885</v>
      </c>
      <c r="G104" s="341">
        <v>3906885</v>
      </c>
      <c r="H104" s="344">
        <v>4877752</v>
      </c>
      <c r="I104" s="345">
        <v>2116520.77</v>
      </c>
      <c r="J104" s="341">
        <v>4140490</v>
      </c>
      <c r="K104" s="342">
        <v>4388120</v>
      </c>
      <c r="L104" s="139"/>
      <c r="M104" s="354"/>
      <c r="N104" s="354"/>
      <c r="O104" s="354"/>
      <c r="P104" s="354"/>
      <c r="Q104" s="354"/>
      <c r="R104" s="354"/>
      <c r="S104" s="354"/>
      <c r="T104" s="354"/>
      <c r="U104" s="354"/>
      <c r="V104" s="354"/>
      <c r="W104" s="354"/>
    </row>
    <row r="105" spans="1:25" ht="56.25">
      <c r="A105" s="346" t="s">
        <v>139</v>
      </c>
      <c r="B105" s="347"/>
      <c r="C105" s="348">
        <v>2511230.62</v>
      </c>
      <c r="D105" s="348">
        <v>5503983.0099999998</v>
      </c>
      <c r="E105" s="349">
        <v>13895927.555000003</v>
      </c>
      <c r="F105" s="350">
        <v>3906885</v>
      </c>
      <c r="G105" s="348">
        <v>3906885</v>
      </c>
      <c r="H105" s="351">
        <v>4877752</v>
      </c>
      <c r="I105" s="352">
        <v>2116520.77</v>
      </c>
      <c r="J105" s="348">
        <v>4140490</v>
      </c>
      <c r="K105" s="349">
        <v>4388120</v>
      </c>
      <c r="L105" s="139"/>
      <c r="M105" s="354"/>
      <c r="N105" s="354"/>
      <c r="O105" s="354"/>
      <c r="P105" s="354"/>
      <c r="Q105" s="354"/>
      <c r="R105" s="354"/>
      <c r="S105" s="354"/>
      <c r="T105" s="354"/>
      <c r="U105" s="354"/>
      <c r="V105" s="354"/>
      <c r="W105" s="354"/>
      <c r="X105" s="194" t="s">
        <v>139</v>
      </c>
      <c r="Y105" s="2" t="s">
        <v>200</v>
      </c>
    </row>
    <row r="106" spans="1:25">
      <c r="A106" s="346" t="s">
        <v>194</v>
      </c>
      <c r="B106" s="347"/>
      <c r="C106" s="348"/>
      <c r="D106" s="348"/>
      <c r="E106" s="349"/>
      <c r="F106" s="350"/>
      <c r="G106" s="348"/>
      <c r="H106" s="351"/>
      <c r="I106" s="352"/>
      <c r="J106" s="348"/>
      <c r="K106" s="349"/>
      <c r="L106" s="139"/>
      <c r="M106" s="354"/>
      <c r="N106" s="354"/>
      <c r="O106" s="354"/>
      <c r="P106" s="354"/>
      <c r="Q106" s="354"/>
      <c r="R106" s="354"/>
      <c r="S106" s="354"/>
      <c r="T106" s="354"/>
      <c r="U106" s="354"/>
      <c r="V106" s="354"/>
      <c r="W106" s="354"/>
    </row>
    <row r="107" spans="1:25">
      <c r="A107" s="346" t="s">
        <v>194</v>
      </c>
      <c r="B107" s="347"/>
      <c r="C107" s="348"/>
      <c r="D107" s="348"/>
      <c r="E107" s="349"/>
      <c r="F107" s="350"/>
      <c r="G107" s="348"/>
      <c r="H107" s="351"/>
      <c r="I107" s="352"/>
      <c r="J107" s="348"/>
      <c r="K107" s="349"/>
      <c r="L107" s="139"/>
      <c r="M107" s="354"/>
      <c r="N107" s="354"/>
      <c r="O107" s="354"/>
      <c r="P107" s="354"/>
      <c r="Q107" s="354"/>
      <c r="R107" s="354"/>
      <c r="S107" s="354"/>
      <c r="T107" s="354"/>
      <c r="U107" s="354"/>
      <c r="V107" s="354"/>
      <c r="W107" s="354"/>
    </row>
    <row r="108" spans="1:25">
      <c r="A108" s="346" t="s">
        <v>194</v>
      </c>
      <c r="B108" s="347"/>
      <c r="C108" s="348"/>
      <c r="D108" s="348"/>
      <c r="E108" s="349"/>
      <c r="F108" s="350"/>
      <c r="G108" s="348"/>
      <c r="H108" s="351"/>
      <c r="I108" s="352"/>
      <c r="J108" s="348"/>
      <c r="K108" s="349"/>
      <c r="L108" s="139"/>
      <c r="M108" s="354"/>
      <c r="N108" s="354"/>
      <c r="O108" s="354"/>
      <c r="P108" s="354"/>
      <c r="Q108" s="354"/>
      <c r="R108" s="354"/>
      <c r="S108" s="354"/>
      <c r="T108" s="354"/>
      <c r="U108" s="354"/>
      <c r="V108" s="354"/>
      <c r="W108" s="354"/>
    </row>
    <row r="109" spans="1:25">
      <c r="A109" s="346" t="s">
        <v>194</v>
      </c>
      <c r="B109" s="347"/>
      <c r="C109" s="348"/>
      <c r="D109" s="348"/>
      <c r="E109" s="349"/>
      <c r="F109" s="350"/>
      <c r="G109" s="348"/>
      <c r="H109" s="351"/>
      <c r="I109" s="352"/>
      <c r="J109" s="348"/>
      <c r="K109" s="349"/>
      <c r="L109" s="139"/>
      <c r="M109" s="354"/>
      <c r="N109" s="354"/>
      <c r="O109" s="354"/>
      <c r="P109" s="354"/>
      <c r="Q109" s="354"/>
      <c r="R109" s="354"/>
      <c r="S109" s="354"/>
      <c r="T109" s="354"/>
      <c r="U109" s="354"/>
      <c r="V109" s="354"/>
      <c r="W109" s="354"/>
    </row>
    <row r="110" spans="1:25">
      <c r="A110" s="346" t="s">
        <v>194</v>
      </c>
      <c r="B110" s="347"/>
      <c r="C110" s="348"/>
      <c r="D110" s="348"/>
      <c r="E110" s="349"/>
      <c r="F110" s="350"/>
      <c r="G110" s="348"/>
      <c r="H110" s="351"/>
      <c r="I110" s="352"/>
      <c r="J110" s="348"/>
      <c r="K110" s="349"/>
      <c r="L110" s="139"/>
      <c r="M110" s="354"/>
      <c r="N110" s="354"/>
      <c r="O110" s="354"/>
      <c r="P110" s="354"/>
      <c r="Q110" s="354"/>
      <c r="R110" s="354"/>
      <c r="S110" s="354"/>
      <c r="T110" s="354"/>
      <c r="U110" s="354"/>
      <c r="V110" s="354"/>
      <c r="W110" s="354"/>
    </row>
    <row r="111" spans="1:25">
      <c r="A111" s="346" t="s">
        <v>194</v>
      </c>
      <c r="B111" s="347"/>
      <c r="C111" s="348"/>
      <c r="D111" s="348"/>
      <c r="E111" s="349"/>
      <c r="F111" s="350"/>
      <c r="G111" s="348"/>
      <c r="H111" s="351"/>
      <c r="I111" s="352"/>
      <c r="J111" s="348"/>
      <c r="K111" s="349"/>
      <c r="L111" s="139"/>
      <c r="M111" s="354"/>
      <c r="N111" s="354"/>
      <c r="O111" s="354"/>
      <c r="P111" s="354"/>
      <c r="Q111" s="354"/>
      <c r="R111" s="354"/>
      <c r="S111" s="354"/>
      <c r="T111" s="354"/>
      <c r="U111" s="354"/>
      <c r="V111" s="354"/>
      <c r="W111" s="354"/>
    </row>
    <row r="112" spans="1:25">
      <c r="A112" s="346" t="s">
        <v>194</v>
      </c>
      <c r="B112" s="347"/>
      <c r="C112" s="348"/>
      <c r="D112" s="348"/>
      <c r="E112" s="349"/>
      <c r="F112" s="350"/>
      <c r="G112" s="348"/>
      <c r="H112" s="351"/>
      <c r="I112" s="352"/>
      <c r="J112" s="348"/>
      <c r="K112" s="349"/>
      <c r="L112" s="139"/>
      <c r="M112" s="354"/>
      <c r="N112" s="354"/>
      <c r="O112" s="354"/>
      <c r="P112" s="354"/>
      <c r="Q112" s="354"/>
      <c r="R112" s="354"/>
      <c r="S112" s="354"/>
      <c r="T112" s="354"/>
      <c r="U112" s="354"/>
      <c r="V112" s="354"/>
      <c r="W112" s="354"/>
    </row>
    <row r="113" spans="1:23">
      <c r="A113" s="346" t="s">
        <v>194</v>
      </c>
      <c r="B113" s="347"/>
      <c r="C113" s="348"/>
      <c r="D113" s="348"/>
      <c r="E113" s="349"/>
      <c r="F113" s="350"/>
      <c r="G113" s="348"/>
      <c r="H113" s="351"/>
      <c r="I113" s="352"/>
      <c r="J113" s="348"/>
      <c r="K113" s="349"/>
      <c r="L113" s="139"/>
      <c r="M113" s="354"/>
      <c r="N113" s="354"/>
      <c r="O113" s="354"/>
      <c r="P113" s="354"/>
      <c r="Q113" s="354"/>
      <c r="R113" s="354"/>
      <c r="S113" s="354"/>
      <c r="T113" s="354"/>
      <c r="U113" s="354"/>
      <c r="V113" s="354"/>
      <c r="W113" s="354"/>
    </row>
    <row r="114" spans="1:23">
      <c r="A114" s="355" t="s">
        <v>194</v>
      </c>
      <c r="B114" s="347"/>
      <c r="C114" s="348"/>
      <c r="D114" s="348"/>
      <c r="E114" s="349"/>
      <c r="F114" s="350"/>
      <c r="G114" s="348"/>
      <c r="H114" s="351"/>
      <c r="I114" s="352"/>
      <c r="J114" s="348"/>
      <c r="K114" s="349"/>
      <c r="L114" s="139"/>
      <c r="M114" s="354"/>
      <c r="N114" s="354"/>
      <c r="O114" s="354"/>
      <c r="P114" s="354"/>
      <c r="Q114" s="354"/>
      <c r="R114" s="354"/>
      <c r="S114" s="354"/>
      <c r="T114" s="354"/>
      <c r="U114" s="354"/>
      <c r="V114" s="354"/>
      <c r="W114" s="354"/>
    </row>
    <row r="115" spans="1:23">
      <c r="A115" s="356" t="s">
        <v>167</v>
      </c>
      <c r="B115" s="347"/>
      <c r="C115" s="341">
        <v>0</v>
      </c>
      <c r="D115" s="341">
        <v>0</v>
      </c>
      <c r="E115" s="342">
        <v>0</v>
      </c>
      <c r="F115" s="343">
        <v>0</v>
      </c>
      <c r="G115" s="341">
        <v>0</v>
      </c>
      <c r="H115" s="344">
        <v>0</v>
      </c>
      <c r="I115" s="345">
        <v>0</v>
      </c>
      <c r="J115" s="341">
        <v>0</v>
      </c>
      <c r="K115" s="342">
        <v>0</v>
      </c>
      <c r="L115" s="139"/>
      <c r="M115" s="354"/>
      <c r="N115" s="354"/>
      <c r="O115" s="354"/>
      <c r="P115" s="354"/>
      <c r="Q115" s="354"/>
      <c r="R115" s="354"/>
      <c r="S115" s="354"/>
      <c r="T115" s="354"/>
      <c r="U115" s="354"/>
      <c r="V115" s="354"/>
      <c r="W115" s="354"/>
    </row>
    <row r="116" spans="1:23">
      <c r="A116" s="346"/>
      <c r="B116" s="347"/>
      <c r="C116" s="348"/>
      <c r="D116" s="348"/>
      <c r="E116" s="349"/>
      <c r="F116" s="350"/>
      <c r="G116" s="348"/>
      <c r="H116" s="351"/>
      <c r="I116" s="352"/>
      <c r="J116" s="348"/>
      <c r="K116" s="349"/>
      <c r="L116" s="139"/>
      <c r="M116" s="354"/>
      <c r="N116" s="354"/>
      <c r="O116" s="354"/>
      <c r="P116" s="354"/>
      <c r="Q116" s="354"/>
      <c r="R116" s="354"/>
      <c r="S116" s="354"/>
      <c r="T116" s="354"/>
      <c r="U116" s="354"/>
      <c r="V116" s="354"/>
      <c r="W116" s="354"/>
    </row>
    <row r="117" spans="1:23">
      <c r="A117" s="346"/>
      <c r="B117" s="347"/>
      <c r="C117" s="348"/>
      <c r="D117" s="348"/>
      <c r="E117" s="349"/>
      <c r="F117" s="350"/>
      <c r="G117" s="348"/>
      <c r="H117" s="351"/>
      <c r="I117" s="352"/>
      <c r="J117" s="348"/>
      <c r="K117" s="349"/>
      <c r="L117" s="139"/>
      <c r="M117" s="354"/>
      <c r="N117" s="354"/>
      <c r="O117" s="354"/>
      <c r="P117" s="354"/>
      <c r="Q117" s="354"/>
      <c r="R117" s="354"/>
      <c r="S117" s="354"/>
      <c r="T117" s="354"/>
      <c r="U117" s="354"/>
      <c r="V117" s="354"/>
      <c r="W117" s="354"/>
    </row>
    <row r="118" spans="1:23">
      <c r="A118" s="346"/>
      <c r="B118" s="347"/>
      <c r="C118" s="348"/>
      <c r="D118" s="348"/>
      <c r="E118" s="349"/>
      <c r="F118" s="350"/>
      <c r="G118" s="348"/>
      <c r="H118" s="351"/>
      <c r="I118" s="352"/>
      <c r="J118" s="348"/>
      <c r="K118" s="349"/>
      <c r="L118" s="139"/>
      <c r="M118" s="354"/>
      <c r="N118" s="354"/>
      <c r="O118" s="354"/>
      <c r="P118" s="354"/>
      <c r="Q118" s="354"/>
      <c r="R118" s="354"/>
      <c r="S118" s="354"/>
      <c r="T118" s="354"/>
      <c r="U118" s="354"/>
      <c r="V118" s="354"/>
      <c r="W118" s="354"/>
    </row>
    <row r="119" spans="1:23">
      <c r="A119" s="346"/>
      <c r="B119" s="347"/>
      <c r="C119" s="348"/>
      <c r="D119" s="348"/>
      <c r="E119" s="349"/>
      <c r="F119" s="350"/>
      <c r="G119" s="348"/>
      <c r="H119" s="351"/>
      <c r="I119" s="352"/>
      <c r="J119" s="348"/>
      <c r="K119" s="349"/>
      <c r="L119" s="139"/>
      <c r="M119" s="354"/>
      <c r="N119" s="354"/>
      <c r="O119" s="354"/>
      <c r="P119" s="354"/>
      <c r="Q119" s="354"/>
      <c r="R119" s="354"/>
      <c r="S119" s="354"/>
      <c r="T119" s="354"/>
      <c r="U119" s="354"/>
      <c r="V119" s="354"/>
      <c r="W119" s="354"/>
    </row>
    <row r="120" spans="1:23">
      <c r="A120" s="346"/>
      <c r="B120" s="347"/>
      <c r="C120" s="348"/>
      <c r="D120" s="348"/>
      <c r="E120" s="349"/>
      <c r="F120" s="350"/>
      <c r="G120" s="348"/>
      <c r="H120" s="351"/>
      <c r="I120" s="352"/>
      <c r="J120" s="348"/>
      <c r="K120" s="349"/>
      <c r="L120" s="139"/>
      <c r="M120" s="354"/>
      <c r="N120" s="354"/>
      <c r="O120" s="354"/>
      <c r="P120" s="354"/>
      <c r="Q120" s="354"/>
      <c r="R120" s="354"/>
      <c r="S120" s="354"/>
      <c r="T120" s="354"/>
      <c r="U120" s="354"/>
      <c r="V120" s="354"/>
      <c r="W120" s="354"/>
    </row>
    <row r="121" spans="1:23">
      <c r="A121" s="346"/>
      <c r="B121" s="347"/>
      <c r="C121" s="348"/>
      <c r="D121" s="348"/>
      <c r="E121" s="349"/>
      <c r="F121" s="350"/>
      <c r="G121" s="348"/>
      <c r="H121" s="351"/>
      <c r="I121" s="352"/>
      <c r="J121" s="348"/>
      <c r="K121" s="349"/>
      <c r="L121" s="139"/>
      <c r="M121" s="354"/>
      <c r="N121" s="354"/>
      <c r="O121" s="354"/>
      <c r="P121" s="354"/>
      <c r="Q121" s="354"/>
      <c r="R121" s="354"/>
      <c r="S121" s="354"/>
      <c r="T121" s="354"/>
      <c r="U121" s="354"/>
      <c r="V121" s="354"/>
      <c r="W121" s="354"/>
    </row>
    <row r="122" spans="1:23">
      <c r="A122" s="346"/>
      <c r="B122" s="347"/>
      <c r="C122" s="348"/>
      <c r="D122" s="348"/>
      <c r="E122" s="349"/>
      <c r="F122" s="350"/>
      <c r="G122" s="348"/>
      <c r="H122" s="351"/>
      <c r="I122" s="352"/>
      <c r="J122" s="348"/>
      <c r="K122" s="349"/>
      <c r="L122" s="139"/>
      <c r="M122" s="354"/>
      <c r="N122" s="354"/>
      <c r="O122" s="354"/>
      <c r="P122" s="354"/>
      <c r="Q122" s="354"/>
      <c r="R122" s="354"/>
      <c r="S122" s="354"/>
      <c r="T122" s="354"/>
      <c r="U122" s="354"/>
      <c r="V122" s="354"/>
      <c r="W122" s="354"/>
    </row>
    <row r="123" spans="1:23">
      <c r="A123" s="346"/>
      <c r="B123" s="347"/>
      <c r="C123" s="348"/>
      <c r="D123" s="348"/>
      <c r="E123" s="349"/>
      <c r="F123" s="350"/>
      <c r="G123" s="348"/>
      <c r="H123" s="351"/>
      <c r="I123" s="352"/>
      <c r="J123" s="348"/>
      <c r="K123" s="349"/>
      <c r="L123" s="139"/>
      <c r="M123" s="354"/>
      <c r="N123" s="354"/>
      <c r="O123" s="354"/>
      <c r="P123" s="354"/>
      <c r="Q123" s="354"/>
      <c r="R123" s="354"/>
      <c r="S123" s="354"/>
      <c r="T123" s="354"/>
      <c r="U123" s="354"/>
      <c r="V123" s="354"/>
      <c r="W123" s="354"/>
    </row>
    <row r="124" spans="1:23">
      <c r="A124" s="346"/>
      <c r="B124" s="347"/>
      <c r="C124" s="348"/>
      <c r="D124" s="348"/>
      <c r="E124" s="349"/>
      <c r="F124" s="350"/>
      <c r="G124" s="348"/>
      <c r="H124" s="351"/>
      <c r="I124" s="352"/>
      <c r="J124" s="348"/>
      <c r="K124" s="349"/>
      <c r="L124" s="139"/>
      <c r="M124" s="354"/>
      <c r="N124" s="354"/>
      <c r="O124" s="354"/>
      <c r="P124" s="354"/>
      <c r="Q124" s="354"/>
      <c r="R124" s="354"/>
      <c r="S124" s="354"/>
      <c r="T124" s="354"/>
      <c r="U124" s="354"/>
      <c r="V124" s="354"/>
      <c r="W124" s="354"/>
    </row>
    <row r="125" spans="1:23">
      <c r="A125" s="346"/>
      <c r="B125" s="347"/>
      <c r="C125" s="348"/>
      <c r="D125" s="348"/>
      <c r="E125" s="349"/>
      <c r="F125" s="350"/>
      <c r="G125" s="348"/>
      <c r="H125" s="351"/>
      <c r="I125" s="352"/>
      <c r="J125" s="348"/>
      <c r="K125" s="349"/>
      <c r="L125" s="139"/>
      <c r="M125" s="354"/>
      <c r="N125" s="354"/>
      <c r="O125" s="354"/>
      <c r="P125" s="354"/>
      <c r="Q125" s="354"/>
      <c r="R125" s="354"/>
      <c r="S125" s="354"/>
      <c r="T125" s="354"/>
      <c r="U125" s="354"/>
      <c r="V125" s="354"/>
      <c r="W125" s="354"/>
    </row>
    <row r="126" spans="1:23">
      <c r="A126" s="356" t="s">
        <v>168</v>
      </c>
      <c r="B126" s="347"/>
      <c r="C126" s="341">
        <v>0</v>
      </c>
      <c r="D126" s="341">
        <v>0</v>
      </c>
      <c r="E126" s="342">
        <v>0</v>
      </c>
      <c r="F126" s="343">
        <v>0</v>
      </c>
      <c r="G126" s="341">
        <v>0</v>
      </c>
      <c r="H126" s="344">
        <v>0</v>
      </c>
      <c r="I126" s="345">
        <v>0</v>
      </c>
      <c r="J126" s="341">
        <v>0</v>
      </c>
      <c r="K126" s="342">
        <v>0</v>
      </c>
      <c r="L126" s="139"/>
      <c r="M126" s="354"/>
      <c r="N126" s="354"/>
      <c r="O126" s="354"/>
      <c r="P126" s="354"/>
      <c r="Q126" s="354"/>
      <c r="R126" s="354"/>
      <c r="S126" s="354"/>
      <c r="T126" s="354"/>
      <c r="U126" s="354"/>
      <c r="V126" s="354"/>
      <c r="W126" s="354"/>
    </row>
    <row r="127" spans="1:23">
      <c r="A127" s="346"/>
      <c r="B127" s="347"/>
      <c r="C127" s="348"/>
      <c r="D127" s="348"/>
      <c r="E127" s="349"/>
      <c r="F127" s="350"/>
      <c r="G127" s="348"/>
      <c r="H127" s="351"/>
      <c r="I127" s="352"/>
      <c r="J127" s="348"/>
      <c r="K127" s="349"/>
      <c r="L127" s="139"/>
      <c r="M127" s="354"/>
      <c r="N127" s="354"/>
      <c r="O127" s="354"/>
      <c r="P127" s="354"/>
      <c r="Q127" s="354"/>
      <c r="R127" s="354"/>
      <c r="S127" s="354"/>
      <c r="T127" s="354"/>
      <c r="U127" s="354"/>
      <c r="V127" s="354"/>
      <c r="W127" s="354"/>
    </row>
    <row r="128" spans="1:23">
      <c r="A128" s="346"/>
      <c r="B128" s="347"/>
      <c r="C128" s="348"/>
      <c r="D128" s="348"/>
      <c r="E128" s="349"/>
      <c r="F128" s="350"/>
      <c r="G128" s="348"/>
      <c r="H128" s="351"/>
      <c r="I128" s="352"/>
      <c r="J128" s="348"/>
      <c r="K128" s="349"/>
      <c r="L128" s="139"/>
      <c r="M128" s="354"/>
      <c r="N128" s="354"/>
      <c r="O128" s="354"/>
      <c r="P128" s="354"/>
      <c r="Q128" s="354"/>
      <c r="R128" s="354"/>
      <c r="S128" s="354"/>
      <c r="T128" s="354"/>
      <c r="U128" s="354"/>
      <c r="V128" s="354"/>
      <c r="W128" s="354"/>
    </row>
    <row r="129" spans="1:23">
      <c r="A129" s="346"/>
      <c r="B129" s="347"/>
      <c r="C129" s="348"/>
      <c r="D129" s="348"/>
      <c r="E129" s="349"/>
      <c r="F129" s="350"/>
      <c r="G129" s="348"/>
      <c r="H129" s="351"/>
      <c r="I129" s="352"/>
      <c r="J129" s="348"/>
      <c r="K129" s="349"/>
      <c r="L129" s="139"/>
      <c r="M129" s="354"/>
      <c r="N129" s="354"/>
      <c r="O129" s="354"/>
      <c r="P129" s="354"/>
      <c r="Q129" s="354"/>
      <c r="R129" s="354"/>
      <c r="S129" s="354"/>
      <c r="T129" s="354"/>
      <c r="U129" s="354"/>
      <c r="V129" s="354"/>
      <c r="W129" s="354"/>
    </row>
    <row r="130" spans="1:23">
      <c r="A130" s="346"/>
      <c r="B130" s="347"/>
      <c r="C130" s="348"/>
      <c r="D130" s="348"/>
      <c r="E130" s="349"/>
      <c r="F130" s="350"/>
      <c r="G130" s="348"/>
      <c r="H130" s="351"/>
      <c r="I130" s="352"/>
      <c r="J130" s="348"/>
      <c r="K130" s="349"/>
      <c r="L130" s="139"/>
      <c r="M130" s="354"/>
      <c r="N130" s="354"/>
      <c r="O130" s="354"/>
      <c r="P130" s="354"/>
      <c r="Q130" s="354"/>
      <c r="R130" s="354"/>
      <c r="S130" s="354"/>
      <c r="T130" s="354"/>
      <c r="U130" s="354"/>
      <c r="V130" s="354"/>
      <c r="W130" s="354"/>
    </row>
    <row r="131" spans="1:23">
      <c r="A131" s="346"/>
      <c r="B131" s="347"/>
      <c r="C131" s="348"/>
      <c r="D131" s="348"/>
      <c r="E131" s="349"/>
      <c r="F131" s="350"/>
      <c r="G131" s="348"/>
      <c r="H131" s="351"/>
      <c r="I131" s="352"/>
      <c r="J131" s="348"/>
      <c r="K131" s="349"/>
      <c r="L131" s="139"/>
      <c r="M131" s="354"/>
      <c r="N131" s="354"/>
      <c r="O131" s="354"/>
      <c r="P131" s="354"/>
      <c r="Q131" s="354"/>
      <c r="R131" s="354"/>
      <c r="S131" s="354"/>
      <c r="T131" s="354"/>
      <c r="U131" s="354"/>
      <c r="V131" s="354"/>
      <c r="W131" s="354"/>
    </row>
    <row r="132" spans="1:23">
      <c r="A132" s="346"/>
      <c r="B132" s="347"/>
      <c r="C132" s="348"/>
      <c r="D132" s="348"/>
      <c r="E132" s="349"/>
      <c r="F132" s="350"/>
      <c r="G132" s="348"/>
      <c r="H132" s="351"/>
      <c r="I132" s="352"/>
      <c r="J132" s="348"/>
      <c r="K132" s="349"/>
      <c r="L132" s="139"/>
      <c r="M132" s="354"/>
      <c r="N132" s="354"/>
      <c r="O132" s="354"/>
      <c r="P132" s="354"/>
      <c r="Q132" s="354"/>
      <c r="R132" s="354"/>
      <c r="S132" s="354"/>
      <c r="T132" s="354"/>
      <c r="U132" s="354"/>
      <c r="V132" s="354"/>
      <c r="W132" s="354"/>
    </row>
    <row r="133" spans="1:23">
      <c r="A133" s="346"/>
      <c r="B133" s="347"/>
      <c r="C133" s="348"/>
      <c r="D133" s="348"/>
      <c r="E133" s="349"/>
      <c r="F133" s="350"/>
      <c r="G133" s="348"/>
      <c r="H133" s="351"/>
      <c r="I133" s="352"/>
      <c r="J133" s="348"/>
      <c r="K133" s="349"/>
      <c r="L133" s="139"/>
      <c r="M133" s="354"/>
      <c r="N133" s="354"/>
      <c r="O133" s="354"/>
      <c r="P133" s="354"/>
      <c r="Q133" s="354"/>
      <c r="R133" s="354"/>
      <c r="S133" s="354"/>
      <c r="T133" s="354"/>
      <c r="U133" s="354"/>
      <c r="V133" s="354"/>
      <c r="W133" s="354"/>
    </row>
    <row r="134" spans="1:23">
      <c r="A134" s="346"/>
      <c r="B134" s="347"/>
      <c r="C134" s="348"/>
      <c r="D134" s="348"/>
      <c r="E134" s="349"/>
      <c r="F134" s="350"/>
      <c r="G134" s="348"/>
      <c r="H134" s="351"/>
      <c r="I134" s="352"/>
      <c r="J134" s="348"/>
      <c r="K134" s="349"/>
      <c r="L134" s="139"/>
      <c r="M134" s="354"/>
      <c r="N134" s="354"/>
      <c r="O134" s="354"/>
      <c r="P134" s="354"/>
      <c r="Q134" s="354"/>
      <c r="R134" s="354"/>
      <c r="S134" s="354"/>
      <c r="T134" s="354"/>
      <c r="U134" s="354"/>
      <c r="V134" s="354"/>
      <c r="W134" s="354"/>
    </row>
    <row r="135" spans="1:23">
      <c r="A135" s="346"/>
      <c r="B135" s="347"/>
      <c r="C135" s="348"/>
      <c r="D135" s="348"/>
      <c r="E135" s="349"/>
      <c r="F135" s="350"/>
      <c r="G135" s="348"/>
      <c r="H135" s="351"/>
      <c r="I135" s="352"/>
      <c r="J135" s="348"/>
      <c r="K135" s="349"/>
      <c r="L135" s="139"/>
      <c r="M135" s="354"/>
      <c r="N135" s="354"/>
      <c r="O135" s="354"/>
      <c r="P135" s="354"/>
      <c r="Q135" s="354"/>
      <c r="R135" s="354"/>
      <c r="S135" s="354"/>
      <c r="T135" s="354"/>
      <c r="U135" s="354"/>
      <c r="V135" s="354"/>
      <c r="W135" s="354"/>
    </row>
    <row r="136" spans="1:23">
      <c r="A136" s="346"/>
      <c r="B136" s="347"/>
      <c r="C136" s="348"/>
      <c r="D136" s="348"/>
      <c r="E136" s="349"/>
      <c r="F136" s="350"/>
      <c r="G136" s="348"/>
      <c r="H136" s="351"/>
      <c r="I136" s="352"/>
      <c r="J136" s="348"/>
      <c r="K136" s="349"/>
      <c r="L136" s="139"/>
      <c r="M136" s="354"/>
      <c r="N136" s="354"/>
      <c r="O136" s="354"/>
      <c r="P136" s="354"/>
      <c r="Q136" s="354"/>
      <c r="R136" s="354"/>
      <c r="S136" s="354"/>
      <c r="T136" s="354"/>
      <c r="U136" s="354"/>
      <c r="V136" s="354"/>
      <c r="W136" s="354"/>
    </row>
    <row r="137" spans="1:23">
      <c r="A137" s="356" t="s">
        <v>169</v>
      </c>
      <c r="B137" s="347"/>
      <c r="C137" s="341">
        <v>0</v>
      </c>
      <c r="D137" s="341">
        <v>0</v>
      </c>
      <c r="E137" s="342">
        <v>0</v>
      </c>
      <c r="F137" s="343">
        <v>0</v>
      </c>
      <c r="G137" s="341">
        <v>0</v>
      </c>
      <c r="H137" s="344">
        <v>0</v>
      </c>
      <c r="I137" s="345">
        <v>0</v>
      </c>
      <c r="J137" s="341">
        <v>0</v>
      </c>
      <c r="K137" s="342">
        <v>0</v>
      </c>
      <c r="L137" s="139"/>
      <c r="M137" s="354"/>
      <c r="N137" s="354"/>
      <c r="O137" s="354"/>
      <c r="P137" s="354"/>
      <c r="Q137" s="354"/>
      <c r="R137" s="354"/>
      <c r="S137" s="354"/>
      <c r="T137" s="354"/>
      <c r="U137" s="354"/>
      <c r="V137" s="354"/>
      <c r="W137" s="354"/>
    </row>
    <row r="138" spans="1:23">
      <c r="A138" s="346"/>
      <c r="B138" s="347"/>
      <c r="C138" s="348"/>
      <c r="D138" s="348"/>
      <c r="E138" s="349"/>
      <c r="F138" s="350"/>
      <c r="G138" s="348"/>
      <c r="H138" s="351"/>
      <c r="I138" s="352"/>
      <c r="J138" s="348"/>
      <c r="K138" s="349"/>
      <c r="L138" s="139"/>
      <c r="M138" s="354"/>
      <c r="N138" s="354"/>
      <c r="O138" s="354"/>
      <c r="P138" s="354"/>
      <c r="Q138" s="354"/>
      <c r="R138" s="354"/>
      <c r="S138" s="354"/>
      <c r="T138" s="354"/>
      <c r="U138" s="354"/>
      <c r="V138" s="354"/>
      <c r="W138" s="354"/>
    </row>
    <row r="139" spans="1:23">
      <c r="A139" s="346"/>
      <c r="B139" s="347"/>
      <c r="C139" s="348"/>
      <c r="D139" s="348"/>
      <c r="E139" s="349"/>
      <c r="F139" s="350"/>
      <c r="G139" s="348"/>
      <c r="H139" s="351"/>
      <c r="I139" s="352"/>
      <c r="J139" s="348"/>
      <c r="K139" s="349"/>
      <c r="L139" s="139"/>
      <c r="M139" s="354"/>
      <c r="N139" s="354"/>
      <c r="O139" s="354"/>
      <c r="P139" s="354"/>
      <c r="Q139" s="354"/>
      <c r="R139" s="354"/>
      <c r="S139" s="354"/>
      <c r="T139" s="354"/>
      <c r="U139" s="354"/>
      <c r="V139" s="354"/>
      <c r="W139" s="354"/>
    </row>
    <row r="140" spans="1:23">
      <c r="A140" s="346"/>
      <c r="B140" s="347"/>
      <c r="C140" s="348"/>
      <c r="D140" s="348"/>
      <c r="E140" s="349"/>
      <c r="F140" s="350"/>
      <c r="G140" s="348"/>
      <c r="H140" s="351"/>
      <c r="I140" s="352"/>
      <c r="J140" s="348"/>
      <c r="K140" s="349"/>
      <c r="L140" s="139"/>
      <c r="M140" s="354"/>
      <c r="N140" s="354"/>
      <c r="O140" s="354"/>
      <c r="P140" s="354"/>
      <c r="Q140" s="354"/>
      <c r="R140" s="354"/>
      <c r="S140" s="354"/>
      <c r="T140" s="354"/>
      <c r="U140" s="354"/>
      <c r="V140" s="354"/>
      <c r="W140" s="354"/>
    </row>
    <row r="141" spans="1:23">
      <c r="A141" s="346"/>
      <c r="B141" s="347"/>
      <c r="C141" s="348"/>
      <c r="D141" s="348"/>
      <c r="E141" s="349"/>
      <c r="F141" s="350"/>
      <c r="G141" s="348"/>
      <c r="H141" s="351"/>
      <c r="I141" s="352"/>
      <c r="J141" s="348"/>
      <c r="K141" s="349"/>
      <c r="L141" s="139"/>
      <c r="M141" s="354"/>
      <c r="N141" s="354"/>
      <c r="O141" s="354"/>
      <c r="P141" s="354"/>
      <c r="Q141" s="354"/>
      <c r="R141" s="354"/>
      <c r="S141" s="354"/>
      <c r="T141" s="354"/>
      <c r="U141" s="354"/>
      <c r="V141" s="354"/>
      <c r="W141" s="354"/>
    </row>
    <row r="142" spans="1:23">
      <c r="A142" s="346"/>
      <c r="B142" s="347"/>
      <c r="C142" s="348"/>
      <c r="D142" s="348"/>
      <c r="E142" s="349"/>
      <c r="F142" s="350"/>
      <c r="G142" s="348"/>
      <c r="H142" s="351"/>
      <c r="I142" s="352"/>
      <c r="J142" s="348"/>
      <c r="K142" s="349"/>
      <c r="L142" s="139"/>
      <c r="M142" s="354"/>
      <c r="N142" s="354"/>
      <c r="O142" s="354"/>
      <c r="P142" s="354"/>
      <c r="Q142" s="354"/>
      <c r="R142" s="354"/>
      <c r="S142" s="354"/>
      <c r="T142" s="354"/>
      <c r="U142" s="354"/>
      <c r="V142" s="354"/>
      <c r="W142" s="354"/>
    </row>
    <row r="143" spans="1:23">
      <c r="A143" s="346"/>
      <c r="B143" s="347"/>
      <c r="C143" s="348"/>
      <c r="D143" s="348"/>
      <c r="E143" s="349"/>
      <c r="F143" s="350"/>
      <c r="G143" s="348"/>
      <c r="H143" s="351"/>
      <c r="I143" s="352"/>
      <c r="J143" s="348"/>
      <c r="K143" s="349"/>
      <c r="L143" s="139"/>
      <c r="M143" s="354"/>
      <c r="N143" s="354"/>
      <c r="O143" s="354"/>
      <c r="P143" s="354"/>
      <c r="Q143" s="354"/>
      <c r="R143" s="354"/>
      <c r="S143" s="354"/>
      <c r="T143" s="354"/>
      <c r="U143" s="354"/>
      <c r="V143" s="354"/>
      <c r="W143" s="354"/>
    </row>
    <row r="144" spans="1:23">
      <c r="A144" s="346"/>
      <c r="B144" s="347"/>
      <c r="C144" s="348"/>
      <c r="D144" s="348"/>
      <c r="E144" s="349"/>
      <c r="F144" s="350"/>
      <c r="G144" s="348"/>
      <c r="H144" s="351"/>
      <c r="I144" s="352"/>
      <c r="J144" s="348"/>
      <c r="K144" s="349"/>
      <c r="L144" s="139"/>
      <c r="M144" s="354"/>
      <c r="N144" s="354"/>
      <c r="O144" s="354"/>
      <c r="P144" s="354"/>
      <c r="Q144" s="354"/>
      <c r="R144" s="354"/>
      <c r="S144" s="354"/>
      <c r="T144" s="354"/>
      <c r="U144" s="354"/>
      <c r="V144" s="354"/>
      <c r="W144" s="354"/>
    </row>
    <row r="145" spans="1:23">
      <c r="A145" s="346"/>
      <c r="B145" s="347"/>
      <c r="C145" s="348"/>
      <c r="D145" s="348"/>
      <c r="E145" s="349"/>
      <c r="F145" s="350"/>
      <c r="G145" s="348"/>
      <c r="H145" s="351"/>
      <c r="I145" s="352"/>
      <c r="J145" s="348"/>
      <c r="K145" s="349"/>
      <c r="L145" s="139"/>
      <c r="M145" s="354"/>
      <c r="N145" s="354"/>
      <c r="O145" s="354"/>
      <c r="P145" s="354"/>
      <c r="Q145" s="354"/>
      <c r="R145" s="354"/>
      <c r="S145" s="354"/>
      <c r="T145" s="354"/>
      <c r="U145" s="354"/>
      <c r="V145" s="354"/>
      <c r="W145" s="354"/>
    </row>
    <row r="146" spans="1:23">
      <c r="A146" s="346"/>
      <c r="B146" s="347"/>
      <c r="C146" s="348"/>
      <c r="D146" s="348"/>
      <c r="E146" s="349"/>
      <c r="F146" s="350"/>
      <c r="G146" s="348"/>
      <c r="H146" s="351"/>
      <c r="I146" s="352"/>
      <c r="J146" s="348"/>
      <c r="K146" s="349"/>
      <c r="L146" s="139"/>
      <c r="M146" s="354"/>
      <c r="N146" s="354"/>
      <c r="O146" s="354"/>
      <c r="P146" s="354"/>
      <c r="Q146" s="354"/>
      <c r="R146" s="354"/>
      <c r="S146" s="354"/>
      <c r="T146" s="354"/>
      <c r="U146" s="354"/>
      <c r="V146" s="354"/>
      <c r="W146" s="354"/>
    </row>
    <row r="147" spans="1:23">
      <c r="A147" s="346"/>
      <c r="B147" s="347"/>
      <c r="C147" s="348"/>
      <c r="D147" s="348"/>
      <c r="E147" s="349"/>
      <c r="F147" s="350"/>
      <c r="G147" s="348"/>
      <c r="H147" s="351"/>
      <c r="I147" s="352"/>
      <c r="J147" s="348"/>
      <c r="K147" s="349"/>
      <c r="L147" s="139"/>
      <c r="M147" s="354"/>
      <c r="N147" s="354"/>
      <c r="O147" s="354"/>
      <c r="P147" s="354"/>
      <c r="Q147" s="354"/>
      <c r="R147" s="354"/>
      <c r="S147" s="354"/>
      <c r="T147" s="354"/>
      <c r="U147" s="354"/>
      <c r="V147" s="354"/>
      <c r="W147" s="354"/>
    </row>
    <row r="148" spans="1:23">
      <c r="A148" s="356" t="s">
        <v>170</v>
      </c>
      <c r="B148" s="347"/>
      <c r="C148" s="341">
        <v>0</v>
      </c>
      <c r="D148" s="341">
        <v>0</v>
      </c>
      <c r="E148" s="342">
        <v>0</v>
      </c>
      <c r="F148" s="343">
        <v>0</v>
      </c>
      <c r="G148" s="341">
        <v>0</v>
      </c>
      <c r="H148" s="344">
        <v>0</v>
      </c>
      <c r="I148" s="345">
        <v>0</v>
      </c>
      <c r="J148" s="341">
        <v>0</v>
      </c>
      <c r="K148" s="342">
        <v>0</v>
      </c>
      <c r="L148" s="139"/>
      <c r="M148" s="354"/>
      <c r="N148" s="354"/>
      <c r="O148" s="354"/>
      <c r="P148" s="354"/>
      <c r="Q148" s="354"/>
      <c r="R148" s="354"/>
      <c r="S148" s="354"/>
      <c r="T148" s="354"/>
      <c r="U148" s="354"/>
      <c r="V148" s="354"/>
      <c r="W148" s="354"/>
    </row>
    <row r="149" spans="1:23">
      <c r="A149" s="346" t="s">
        <v>217</v>
      </c>
      <c r="B149" s="347"/>
      <c r="C149" s="348"/>
      <c r="D149" s="348"/>
      <c r="E149" s="349"/>
      <c r="F149" s="350"/>
      <c r="G149" s="348"/>
      <c r="H149" s="351"/>
      <c r="I149" s="352"/>
      <c r="J149" s="348"/>
      <c r="K149" s="349"/>
      <c r="L149" s="139"/>
      <c r="M149" s="354"/>
      <c r="N149" s="354"/>
      <c r="O149" s="354"/>
      <c r="P149" s="354"/>
      <c r="Q149" s="354"/>
      <c r="R149" s="354"/>
      <c r="S149" s="354"/>
      <c r="T149" s="354"/>
      <c r="U149" s="354"/>
      <c r="V149" s="354"/>
      <c r="W149" s="354"/>
    </row>
    <row r="150" spans="1:23">
      <c r="A150" s="346"/>
      <c r="B150" s="347"/>
      <c r="C150" s="348"/>
      <c r="D150" s="348"/>
      <c r="E150" s="349"/>
      <c r="F150" s="350"/>
      <c r="G150" s="348"/>
      <c r="H150" s="351"/>
      <c r="I150" s="352"/>
      <c r="J150" s="348"/>
      <c r="K150" s="349"/>
      <c r="L150" s="139"/>
      <c r="M150" s="354"/>
      <c r="N150" s="354"/>
      <c r="O150" s="354"/>
      <c r="P150" s="354"/>
      <c r="Q150" s="354"/>
      <c r="R150" s="354"/>
      <c r="S150" s="354"/>
      <c r="T150" s="354"/>
      <c r="U150" s="354"/>
      <c r="V150" s="354"/>
      <c r="W150" s="354"/>
    </row>
    <row r="151" spans="1:23">
      <c r="A151" s="346"/>
      <c r="B151" s="347"/>
      <c r="C151" s="348"/>
      <c r="D151" s="348"/>
      <c r="E151" s="349"/>
      <c r="F151" s="350"/>
      <c r="G151" s="348"/>
      <c r="H151" s="351"/>
      <c r="I151" s="352"/>
      <c r="J151" s="348"/>
      <c r="K151" s="349"/>
      <c r="L151" s="139"/>
      <c r="M151" s="354"/>
      <c r="N151" s="354"/>
      <c r="O151" s="354"/>
      <c r="P151" s="354"/>
      <c r="Q151" s="354"/>
      <c r="R151" s="354"/>
      <c r="S151" s="354"/>
      <c r="T151" s="354"/>
      <c r="U151" s="354"/>
      <c r="V151" s="354"/>
      <c r="W151" s="354"/>
    </row>
    <row r="152" spans="1:23">
      <c r="A152" s="346"/>
      <c r="B152" s="347"/>
      <c r="C152" s="348"/>
      <c r="D152" s="348"/>
      <c r="E152" s="349"/>
      <c r="F152" s="350"/>
      <c r="G152" s="348"/>
      <c r="H152" s="351"/>
      <c r="I152" s="352"/>
      <c r="J152" s="348"/>
      <c r="K152" s="349"/>
      <c r="L152" s="139"/>
      <c r="M152" s="354"/>
      <c r="N152" s="354"/>
      <c r="O152" s="354"/>
      <c r="P152" s="354"/>
      <c r="Q152" s="354"/>
      <c r="R152" s="354"/>
      <c r="S152" s="354"/>
      <c r="T152" s="354"/>
      <c r="U152" s="354"/>
      <c r="V152" s="354"/>
      <c r="W152" s="354"/>
    </row>
    <row r="153" spans="1:23">
      <c r="A153" s="346"/>
      <c r="B153" s="347"/>
      <c r="C153" s="348"/>
      <c r="D153" s="348"/>
      <c r="E153" s="349"/>
      <c r="F153" s="350"/>
      <c r="G153" s="348"/>
      <c r="H153" s="351"/>
      <c r="I153" s="352"/>
      <c r="J153" s="348"/>
      <c r="K153" s="349"/>
      <c r="L153" s="139"/>
      <c r="M153" s="354"/>
      <c r="N153" s="354"/>
      <c r="O153" s="354"/>
      <c r="P153" s="354"/>
      <c r="Q153" s="354"/>
      <c r="R153" s="354"/>
      <c r="S153" s="354"/>
      <c r="T153" s="354"/>
      <c r="U153" s="354"/>
      <c r="V153" s="354"/>
      <c r="W153" s="354"/>
    </row>
    <row r="154" spans="1:23">
      <c r="A154" s="346"/>
      <c r="B154" s="347"/>
      <c r="C154" s="348"/>
      <c r="D154" s="348"/>
      <c r="E154" s="349"/>
      <c r="F154" s="350"/>
      <c r="G154" s="348"/>
      <c r="H154" s="351"/>
      <c r="I154" s="352"/>
      <c r="J154" s="348"/>
      <c r="K154" s="349"/>
      <c r="L154" s="139"/>
      <c r="M154" s="354"/>
      <c r="N154" s="354"/>
      <c r="O154" s="354"/>
      <c r="P154" s="354"/>
      <c r="Q154" s="354"/>
      <c r="R154" s="354"/>
      <c r="S154" s="354"/>
      <c r="T154" s="354"/>
      <c r="U154" s="354"/>
      <c r="V154" s="354"/>
      <c r="W154" s="354"/>
    </row>
    <row r="155" spans="1:23">
      <c r="A155" s="346"/>
      <c r="B155" s="347"/>
      <c r="C155" s="348"/>
      <c r="D155" s="348"/>
      <c r="E155" s="349"/>
      <c r="F155" s="350"/>
      <c r="G155" s="348"/>
      <c r="H155" s="351"/>
      <c r="I155" s="352"/>
      <c r="J155" s="348"/>
      <c r="K155" s="349"/>
      <c r="L155" s="139"/>
      <c r="M155" s="354"/>
      <c r="N155" s="354"/>
      <c r="O155" s="354"/>
      <c r="P155" s="354"/>
      <c r="Q155" s="354"/>
      <c r="R155" s="354"/>
      <c r="S155" s="354"/>
      <c r="T155" s="354"/>
      <c r="U155" s="354"/>
      <c r="V155" s="354"/>
      <c r="W155" s="354"/>
    </row>
    <row r="156" spans="1:23">
      <c r="A156" s="346"/>
      <c r="B156" s="347"/>
      <c r="C156" s="348"/>
      <c r="D156" s="348"/>
      <c r="E156" s="349"/>
      <c r="F156" s="350"/>
      <c r="G156" s="348"/>
      <c r="H156" s="351"/>
      <c r="I156" s="352"/>
      <c r="J156" s="348"/>
      <c r="K156" s="349"/>
      <c r="L156" s="139"/>
      <c r="M156" s="354"/>
      <c r="N156" s="354"/>
      <c r="O156" s="354"/>
      <c r="P156" s="354"/>
      <c r="Q156" s="354"/>
      <c r="R156" s="354"/>
      <c r="S156" s="354"/>
      <c r="T156" s="354"/>
      <c r="U156" s="354"/>
      <c r="V156" s="354"/>
      <c r="W156" s="354"/>
    </row>
    <row r="157" spans="1:23">
      <c r="A157" s="346"/>
      <c r="B157" s="347"/>
      <c r="C157" s="348"/>
      <c r="D157" s="348"/>
      <c r="E157" s="349"/>
      <c r="F157" s="350"/>
      <c r="G157" s="348"/>
      <c r="H157" s="351"/>
      <c r="I157" s="352"/>
      <c r="J157" s="348"/>
      <c r="K157" s="349"/>
      <c r="L157" s="139"/>
      <c r="M157" s="354"/>
      <c r="N157" s="354"/>
      <c r="O157" s="354"/>
      <c r="P157" s="354"/>
      <c r="Q157" s="354"/>
      <c r="R157" s="354"/>
      <c r="S157" s="354"/>
      <c r="T157" s="354"/>
      <c r="U157" s="354"/>
      <c r="V157" s="354"/>
      <c r="W157" s="354"/>
    </row>
    <row r="158" spans="1:23">
      <c r="A158" s="346"/>
      <c r="B158" s="347"/>
      <c r="C158" s="348"/>
      <c r="D158" s="348"/>
      <c r="E158" s="349"/>
      <c r="F158" s="350"/>
      <c r="G158" s="348"/>
      <c r="H158" s="351"/>
      <c r="I158" s="352"/>
      <c r="J158" s="348"/>
      <c r="K158" s="349"/>
      <c r="L158" s="139"/>
      <c r="M158" s="354"/>
      <c r="N158" s="354"/>
      <c r="O158" s="354"/>
      <c r="P158" s="354"/>
      <c r="Q158" s="354"/>
      <c r="R158" s="354"/>
      <c r="S158" s="354"/>
      <c r="T158" s="354"/>
      <c r="U158" s="354"/>
      <c r="V158" s="354"/>
      <c r="W158" s="354"/>
    </row>
    <row r="159" spans="1:23">
      <c r="A159" s="356" t="s">
        <v>171</v>
      </c>
      <c r="B159" s="347"/>
      <c r="C159" s="341">
        <v>0</v>
      </c>
      <c r="D159" s="341">
        <v>0</v>
      </c>
      <c r="E159" s="342">
        <v>0</v>
      </c>
      <c r="F159" s="343">
        <v>0</v>
      </c>
      <c r="G159" s="341">
        <v>0</v>
      </c>
      <c r="H159" s="344">
        <v>0</v>
      </c>
      <c r="I159" s="345">
        <v>0</v>
      </c>
      <c r="J159" s="341">
        <v>0</v>
      </c>
      <c r="K159" s="342">
        <v>0</v>
      </c>
      <c r="L159" s="139"/>
      <c r="M159" s="354"/>
      <c r="N159" s="354"/>
      <c r="O159" s="354"/>
      <c r="P159" s="354"/>
      <c r="Q159" s="354"/>
      <c r="R159" s="354"/>
      <c r="S159" s="354"/>
      <c r="T159" s="354"/>
      <c r="U159" s="354"/>
      <c r="V159" s="354"/>
      <c r="W159" s="354"/>
    </row>
    <row r="160" spans="1:23">
      <c r="A160" s="346" t="s">
        <v>217</v>
      </c>
      <c r="B160" s="347"/>
      <c r="C160" s="348"/>
      <c r="D160" s="348"/>
      <c r="E160" s="349"/>
      <c r="F160" s="350"/>
      <c r="G160" s="348"/>
      <c r="H160" s="351"/>
      <c r="I160" s="352"/>
      <c r="J160" s="348"/>
      <c r="K160" s="349"/>
      <c r="L160" s="139"/>
      <c r="M160" s="354"/>
      <c r="N160" s="354"/>
      <c r="O160" s="354"/>
      <c r="P160" s="354"/>
      <c r="Q160" s="354"/>
      <c r="R160" s="354"/>
      <c r="S160" s="354"/>
      <c r="T160" s="354"/>
      <c r="U160" s="354"/>
      <c r="V160" s="354"/>
      <c r="W160" s="354"/>
    </row>
    <row r="161" spans="1:25">
      <c r="A161" s="346"/>
      <c r="B161" s="347"/>
      <c r="C161" s="348"/>
      <c r="D161" s="348"/>
      <c r="E161" s="349"/>
      <c r="F161" s="350"/>
      <c r="G161" s="348"/>
      <c r="H161" s="351"/>
      <c r="I161" s="352"/>
      <c r="J161" s="348"/>
      <c r="K161" s="349"/>
      <c r="L161" s="139"/>
      <c r="M161" s="354"/>
      <c r="N161" s="354"/>
      <c r="O161" s="354"/>
      <c r="P161" s="354"/>
      <c r="Q161" s="354"/>
      <c r="R161" s="354"/>
      <c r="S161" s="354"/>
      <c r="T161" s="354"/>
      <c r="U161" s="354"/>
      <c r="V161" s="354"/>
      <c r="W161" s="354"/>
    </row>
    <row r="162" spans="1:25">
      <c r="A162" s="346"/>
      <c r="B162" s="347"/>
      <c r="C162" s="348"/>
      <c r="D162" s="348"/>
      <c r="E162" s="349"/>
      <c r="F162" s="350"/>
      <c r="G162" s="348"/>
      <c r="H162" s="351"/>
      <c r="I162" s="352"/>
      <c r="J162" s="348"/>
      <c r="K162" s="349"/>
      <c r="L162" s="139"/>
      <c r="M162" s="354"/>
      <c r="N162" s="354"/>
      <c r="O162" s="354"/>
      <c r="P162" s="354"/>
      <c r="Q162" s="354"/>
      <c r="R162" s="354"/>
      <c r="S162" s="354"/>
      <c r="T162" s="354"/>
      <c r="U162" s="354"/>
      <c r="V162" s="354"/>
      <c r="W162" s="354"/>
    </row>
    <row r="163" spans="1:25">
      <c r="A163" s="346"/>
      <c r="B163" s="347"/>
      <c r="C163" s="348"/>
      <c r="D163" s="348"/>
      <c r="E163" s="349"/>
      <c r="F163" s="350"/>
      <c r="G163" s="348"/>
      <c r="H163" s="351"/>
      <c r="I163" s="352"/>
      <c r="J163" s="348"/>
      <c r="K163" s="349"/>
      <c r="L163" s="139"/>
      <c r="M163" s="354"/>
      <c r="N163" s="354"/>
      <c r="O163" s="354"/>
      <c r="P163" s="354"/>
      <c r="Q163" s="354"/>
      <c r="R163" s="354"/>
      <c r="S163" s="354"/>
      <c r="T163" s="354"/>
      <c r="U163" s="354"/>
      <c r="V163" s="354"/>
      <c r="W163" s="354"/>
    </row>
    <row r="164" spans="1:25">
      <c r="A164" s="346"/>
      <c r="B164" s="347"/>
      <c r="C164" s="348"/>
      <c r="D164" s="348"/>
      <c r="E164" s="349"/>
      <c r="F164" s="350"/>
      <c r="G164" s="348"/>
      <c r="H164" s="351"/>
      <c r="I164" s="352"/>
      <c r="J164" s="348"/>
      <c r="K164" s="349"/>
      <c r="L164" s="139"/>
      <c r="M164" s="354"/>
      <c r="N164" s="354"/>
      <c r="O164" s="354"/>
      <c r="P164" s="354"/>
      <c r="Q164" s="354"/>
      <c r="R164" s="354"/>
      <c r="S164" s="354"/>
      <c r="T164" s="354"/>
      <c r="U164" s="354"/>
      <c r="V164" s="354"/>
      <c r="W164" s="354"/>
    </row>
    <row r="165" spans="1:25">
      <c r="A165" s="346"/>
      <c r="B165" s="347"/>
      <c r="C165" s="348"/>
      <c r="D165" s="348"/>
      <c r="E165" s="349"/>
      <c r="F165" s="350"/>
      <c r="G165" s="348"/>
      <c r="H165" s="351"/>
      <c r="I165" s="352"/>
      <c r="J165" s="348"/>
      <c r="K165" s="349"/>
      <c r="L165" s="139"/>
      <c r="M165" s="354"/>
      <c r="N165" s="354"/>
      <c r="O165" s="354"/>
      <c r="P165" s="354"/>
      <c r="Q165" s="354"/>
      <c r="R165" s="354"/>
      <c r="S165" s="354"/>
      <c r="T165" s="354"/>
      <c r="U165" s="354"/>
      <c r="V165" s="354"/>
      <c r="W165" s="354"/>
    </row>
    <row r="166" spans="1:25">
      <c r="A166" s="346"/>
      <c r="B166" s="347"/>
      <c r="C166" s="348"/>
      <c r="D166" s="348"/>
      <c r="E166" s="349"/>
      <c r="F166" s="350"/>
      <c r="G166" s="348"/>
      <c r="H166" s="351"/>
      <c r="I166" s="352"/>
      <c r="J166" s="348"/>
      <c r="K166" s="349"/>
      <c r="L166" s="139"/>
      <c r="M166" s="354"/>
      <c r="N166" s="354"/>
      <c r="O166" s="354"/>
      <c r="P166" s="354"/>
      <c r="Q166" s="354"/>
      <c r="R166" s="354"/>
      <c r="S166" s="354"/>
      <c r="T166" s="354"/>
      <c r="U166" s="354"/>
      <c r="V166" s="354"/>
      <c r="W166" s="354"/>
    </row>
    <row r="167" spans="1:25">
      <c r="A167" s="346"/>
      <c r="B167" s="347"/>
      <c r="C167" s="348"/>
      <c r="D167" s="348"/>
      <c r="E167" s="349"/>
      <c r="F167" s="350"/>
      <c r="G167" s="348"/>
      <c r="H167" s="351"/>
      <c r="I167" s="352"/>
      <c r="J167" s="348"/>
      <c r="K167" s="349"/>
      <c r="L167" s="139"/>
      <c r="M167" s="354"/>
      <c r="N167" s="354"/>
      <c r="O167" s="354"/>
      <c r="P167" s="354"/>
      <c r="Q167" s="354"/>
      <c r="R167" s="354"/>
      <c r="S167" s="354"/>
      <c r="T167" s="354"/>
      <c r="U167" s="354"/>
      <c r="V167" s="354"/>
      <c r="W167" s="354"/>
    </row>
    <row r="168" spans="1:25">
      <c r="A168" s="346"/>
      <c r="B168" s="347"/>
      <c r="C168" s="348"/>
      <c r="D168" s="348"/>
      <c r="E168" s="349"/>
      <c r="F168" s="350"/>
      <c r="G168" s="348"/>
      <c r="H168" s="351"/>
      <c r="I168" s="352"/>
      <c r="J168" s="348"/>
      <c r="K168" s="349"/>
      <c r="L168" s="139"/>
      <c r="M168" s="354"/>
      <c r="N168" s="354"/>
      <c r="O168" s="354"/>
      <c r="P168" s="354"/>
      <c r="Q168" s="354"/>
      <c r="R168" s="354"/>
      <c r="S168" s="354"/>
      <c r="T168" s="354"/>
      <c r="U168" s="354"/>
      <c r="V168" s="354"/>
      <c r="W168" s="354"/>
    </row>
    <row r="169" spans="1:25">
      <c r="A169" s="346"/>
      <c r="B169" s="347"/>
      <c r="C169" s="348"/>
      <c r="D169" s="348"/>
      <c r="E169" s="349"/>
      <c r="F169" s="350"/>
      <c r="G169" s="348"/>
      <c r="H169" s="351"/>
      <c r="I169" s="352"/>
      <c r="J169" s="348"/>
      <c r="K169" s="349"/>
      <c r="L169" s="139"/>
      <c r="M169" s="354"/>
      <c r="N169" s="354"/>
      <c r="O169" s="354"/>
      <c r="P169" s="354"/>
      <c r="Q169" s="354"/>
      <c r="R169" s="354"/>
      <c r="S169" s="354"/>
      <c r="T169" s="354"/>
      <c r="U169" s="354"/>
      <c r="V169" s="354"/>
      <c r="W169" s="354"/>
    </row>
    <row r="170" spans="1:25">
      <c r="A170" s="357" t="s">
        <v>172</v>
      </c>
      <c r="B170" s="180">
        <v>2</v>
      </c>
      <c r="C170" s="358">
        <v>27160977.57</v>
      </c>
      <c r="D170" s="358">
        <v>69978558.301141277</v>
      </c>
      <c r="E170" s="359">
        <v>54285546.63211295</v>
      </c>
      <c r="F170" s="360">
        <v>50317010</v>
      </c>
      <c r="G170" s="358">
        <v>51935190</v>
      </c>
      <c r="H170" s="361">
        <v>77300330</v>
      </c>
      <c r="I170" s="362">
        <v>54348143.553600006</v>
      </c>
      <c r="J170" s="358">
        <v>56425882.347903997</v>
      </c>
      <c r="K170" s="359">
        <v>75848471.060466379</v>
      </c>
      <c r="L170" s="363">
        <v>0</v>
      </c>
      <c r="M170" s="364">
        <v>0</v>
      </c>
      <c r="N170" s="364">
        <v>0</v>
      </c>
      <c r="O170" s="364">
        <v>0</v>
      </c>
      <c r="P170" s="364">
        <v>0</v>
      </c>
      <c r="Q170" s="364">
        <v>0</v>
      </c>
      <c r="R170" s="364">
        <v>0</v>
      </c>
      <c r="S170" s="364">
        <v>0</v>
      </c>
      <c r="T170" s="364">
        <v>0</v>
      </c>
      <c r="U170" s="364">
        <v>0</v>
      </c>
      <c r="V170" s="364">
        <v>0</v>
      </c>
      <c r="W170" s="364">
        <v>0</v>
      </c>
    </row>
    <row r="171" spans="1:25">
      <c r="A171" s="365"/>
      <c r="B171" s="366"/>
      <c r="C171" s="367"/>
      <c r="D171" s="367"/>
      <c r="E171" s="368"/>
      <c r="F171" s="369"/>
      <c r="G171" s="367"/>
      <c r="H171" s="370"/>
      <c r="I171" s="371"/>
      <c r="J171" s="367"/>
      <c r="K171" s="368"/>
      <c r="L171" s="139"/>
      <c r="M171" s="354"/>
      <c r="N171" s="354"/>
      <c r="O171" s="354"/>
      <c r="P171" s="354"/>
      <c r="Q171" s="354"/>
      <c r="R171" s="354"/>
      <c r="S171" s="354"/>
      <c r="T171" s="354"/>
      <c r="U171" s="354"/>
      <c r="V171" s="354"/>
      <c r="W171" s="354"/>
    </row>
    <row r="172" spans="1:25">
      <c r="A172" s="372" t="s">
        <v>218</v>
      </c>
      <c r="B172" s="373">
        <v>1</v>
      </c>
      <c r="C172" s="374"/>
      <c r="D172" s="374"/>
      <c r="E172" s="375"/>
      <c r="F172" s="376"/>
      <c r="G172" s="374"/>
      <c r="H172" s="377"/>
      <c r="I172" s="378"/>
      <c r="J172" s="374"/>
      <c r="K172" s="375"/>
      <c r="L172" s="139"/>
      <c r="M172" s="354"/>
      <c r="N172" s="354"/>
      <c r="O172" s="354"/>
      <c r="P172" s="354"/>
      <c r="Q172" s="354"/>
      <c r="R172" s="354"/>
      <c r="S172" s="354"/>
      <c r="T172" s="354"/>
      <c r="U172" s="354"/>
      <c r="V172" s="354"/>
      <c r="W172" s="354"/>
    </row>
    <row r="173" spans="1:25">
      <c r="A173" s="379" t="s">
        <v>157</v>
      </c>
      <c r="B173" s="380"/>
      <c r="C173" s="381">
        <v>126811.14</v>
      </c>
      <c r="D173" s="381">
        <v>139843.54</v>
      </c>
      <c r="E173" s="382">
        <v>148555.74</v>
      </c>
      <c r="F173" s="383">
        <v>296105</v>
      </c>
      <c r="G173" s="381">
        <v>307370</v>
      </c>
      <c r="H173" s="384">
        <v>157343</v>
      </c>
      <c r="I173" s="385">
        <v>322915.06088630401</v>
      </c>
      <c r="J173" s="381">
        <v>316850</v>
      </c>
      <c r="K173" s="382">
        <v>338395</v>
      </c>
      <c r="L173" s="139"/>
      <c r="M173" s="354"/>
      <c r="N173" s="354"/>
      <c r="O173" s="354"/>
      <c r="P173" s="354"/>
      <c r="Q173" s="354"/>
      <c r="R173" s="354"/>
      <c r="S173" s="354"/>
      <c r="T173" s="354"/>
      <c r="U173" s="354"/>
      <c r="V173" s="354"/>
      <c r="W173" s="354"/>
    </row>
    <row r="174" spans="1:25">
      <c r="A174" s="386" t="s">
        <v>193</v>
      </c>
      <c r="B174" s="347"/>
      <c r="C174" s="195">
        <v>126811.14</v>
      </c>
      <c r="D174" s="195">
        <v>139843.54</v>
      </c>
      <c r="E174" s="387">
        <v>148555.74</v>
      </c>
      <c r="F174" s="388">
        <v>296105</v>
      </c>
      <c r="G174" s="195">
        <v>307370</v>
      </c>
      <c r="H174" s="389">
        <v>157343</v>
      </c>
      <c r="I174" s="197">
        <v>322915.06088630401</v>
      </c>
      <c r="J174" s="195">
        <v>316850</v>
      </c>
      <c r="K174" s="387">
        <v>338395</v>
      </c>
      <c r="L174" s="139"/>
      <c r="M174" s="354"/>
      <c r="N174" s="354"/>
      <c r="O174" s="354"/>
      <c r="P174" s="354"/>
      <c r="Q174" s="354"/>
      <c r="R174" s="354"/>
      <c r="S174" s="354"/>
      <c r="T174" s="354"/>
      <c r="U174" s="354"/>
      <c r="V174" s="354"/>
      <c r="W174" s="354"/>
      <c r="X174" s="2">
        <v>0</v>
      </c>
      <c r="Y174" s="2" t="s">
        <v>219</v>
      </c>
    </row>
    <row r="175" spans="1:25">
      <c r="A175" s="386"/>
      <c r="B175" s="347"/>
      <c r="C175" s="195"/>
      <c r="D175" s="195"/>
      <c r="E175" s="387"/>
      <c r="F175" s="388"/>
      <c r="G175" s="195"/>
      <c r="H175" s="389"/>
      <c r="I175" s="197"/>
      <c r="J175" s="195"/>
      <c r="K175" s="387"/>
      <c r="L175" s="139"/>
      <c r="M175" s="354"/>
      <c r="N175" s="354"/>
      <c r="O175" s="354"/>
      <c r="P175" s="354"/>
      <c r="Q175" s="354"/>
      <c r="R175" s="354"/>
      <c r="S175" s="354"/>
      <c r="T175" s="354"/>
      <c r="U175" s="354"/>
      <c r="V175" s="354"/>
      <c r="W175" s="354"/>
    </row>
    <row r="176" spans="1:25">
      <c r="A176" s="386"/>
      <c r="B176" s="347"/>
      <c r="C176" s="195"/>
      <c r="D176" s="195"/>
      <c r="E176" s="387"/>
      <c r="F176" s="388"/>
      <c r="G176" s="195"/>
      <c r="H176" s="389"/>
      <c r="I176" s="197"/>
      <c r="J176" s="195"/>
      <c r="K176" s="387"/>
      <c r="L176" s="139"/>
      <c r="M176" s="354"/>
      <c r="N176" s="354"/>
      <c r="O176" s="354"/>
      <c r="P176" s="354"/>
      <c r="Q176" s="354"/>
      <c r="R176" s="354"/>
      <c r="S176" s="354"/>
      <c r="T176" s="354"/>
      <c r="U176" s="354"/>
      <c r="V176" s="354"/>
      <c r="W176" s="354"/>
    </row>
    <row r="177" spans="1:25">
      <c r="A177" s="386" t="s">
        <v>194</v>
      </c>
      <c r="B177" s="347"/>
      <c r="C177" s="195"/>
      <c r="D177" s="195"/>
      <c r="E177" s="387"/>
      <c r="F177" s="388"/>
      <c r="G177" s="195"/>
      <c r="H177" s="389"/>
      <c r="I177" s="197"/>
      <c r="J177" s="195"/>
      <c r="K177" s="387"/>
      <c r="L177" s="139"/>
      <c r="M177" s="354"/>
      <c r="N177" s="354"/>
      <c r="O177" s="354"/>
      <c r="P177" s="354"/>
      <c r="Q177" s="354"/>
      <c r="R177" s="354"/>
      <c r="S177" s="354"/>
      <c r="T177" s="354"/>
      <c r="U177" s="354"/>
      <c r="V177" s="354"/>
      <c r="W177" s="354"/>
    </row>
    <row r="178" spans="1:25">
      <c r="A178" s="386" t="s">
        <v>194</v>
      </c>
      <c r="B178" s="347"/>
      <c r="C178" s="195"/>
      <c r="D178" s="195"/>
      <c r="E178" s="387"/>
      <c r="F178" s="388"/>
      <c r="G178" s="195"/>
      <c r="H178" s="389"/>
      <c r="I178" s="197"/>
      <c r="J178" s="195"/>
      <c r="K178" s="387"/>
      <c r="L178" s="139"/>
      <c r="M178" s="354"/>
      <c r="N178" s="354"/>
      <c r="O178" s="354"/>
      <c r="P178" s="354"/>
      <c r="Q178" s="354"/>
      <c r="R178" s="354"/>
      <c r="S178" s="354"/>
      <c r="T178" s="354"/>
      <c r="U178" s="354"/>
      <c r="V178" s="354"/>
      <c r="W178" s="354"/>
    </row>
    <row r="179" spans="1:25">
      <c r="A179" s="386" t="s">
        <v>194</v>
      </c>
      <c r="B179" s="347"/>
      <c r="C179" s="195"/>
      <c r="D179" s="195"/>
      <c r="E179" s="387"/>
      <c r="F179" s="388"/>
      <c r="G179" s="195"/>
      <c r="H179" s="389"/>
      <c r="I179" s="197"/>
      <c r="J179" s="195"/>
      <c r="K179" s="387"/>
      <c r="L179" s="139"/>
      <c r="M179" s="354"/>
      <c r="N179" s="354"/>
      <c r="O179" s="354"/>
      <c r="P179" s="354"/>
      <c r="Q179" s="354"/>
      <c r="R179" s="354"/>
      <c r="S179" s="354"/>
      <c r="T179" s="354"/>
      <c r="U179" s="354"/>
      <c r="V179" s="354"/>
      <c r="W179" s="354"/>
    </row>
    <row r="180" spans="1:25">
      <c r="A180" s="386" t="s">
        <v>194</v>
      </c>
      <c r="B180" s="347"/>
      <c r="C180" s="195"/>
      <c r="D180" s="195"/>
      <c r="E180" s="387"/>
      <c r="F180" s="388"/>
      <c r="G180" s="195"/>
      <c r="H180" s="389"/>
      <c r="I180" s="197"/>
      <c r="J180" s="195"/>
      <c r="K180" s="387"/>
      <c r="L180" s="139"/>
      <c r="M180" s="354"/>
      <c r="N180" s="354"/>
      <c r="O180" s="354"/>
      <c r="P180" s="354"/>
      <c r="Q180" s="354"/>
      <c r="R180" s="354"/>
      <c r="S180" s="354"/>
      <c r="T180" s="354"/>
      <c r="U180" s="354"/>
      <c r="V180" s="354"/>
      <c r="W180" s="354"/>
    </row>
    <row r="181" spans="1:25">
      <c r="A181" s="386" t="s">
        <v>194</v>
      </c>
      <c r="B181" s="347"/>
      <c r="C181" s="195"/>
      <c r="D181" s="195"/>
      <c r="E181" s="387"/>
      <c r="F181" s="388"/>
      <c r="G181" s="195"/>
      <c r="H181" s="389"/>
      <c r="I181" s="197"/>
      <c r="J181" s="195"/>
      <c r="K181" s="387"/>
      <c r="L181" s="139"/>
      <c r="M181" s="354"/>
      <c r="N181" s="354"/>
      <c r="O181" s="354"/>
      <c r="P181" s="354"/>
      <c r="Q181" s="354"/>
      <c r="R181" s="354"/>
      <c r="S181" s="354"/>
      <c r="T181" s="354"/>
      <c r="U181" s="354"/>
      <c r="V181" s="354"/>
      <c r="W181" s="354"/>
    </row>
    <row r="182" spans="1:25">
      <c r="A182" s="386" t="s">
        <v>194</v>
      </c>
      <c r="B182" s="347"/>
      <c r="C182" s="195"/>
      <c r="D182" s="195"/>
      <c r="E182" s="387"/>
      <c r="F182" s="388"/>
      <c r="G182" s="195"/>
      <c r="H182" s="389"/>
      <c r="I182" s="197"/>
      <c r="J182" s="195"/>
      <c r="K182" s="387"/>
      <c r="L182" s="139"/>
      <c r="M182" s="354"/>
      <c r="N182" s="354"/>
      <c r="O182" s="354"/>
      <c r="P182" s="354"/>
      <c r="Q182" s="354"/>
      <c r="R182" s="354"/>
      <c r="S182" s="354"/>
      <c r="T182" s="354"/>
      <c r="U182" s="354"/>
      <c r="V182" s="354"/>
      <c r="W182" s="354"/>
    </row>
    <row r="183" spans="1:25">
      <c r="A183" s="386" t="s">
        <v>194</v>
      </c>
      <c r="B183" s="347"/>
      <c r="C183" s="195"/>
      <c r="D183" s="195"/>
      <c r="E183" s="387"/>
      <c r="F183" s="388"/>
      <c r="G183" s="195"/>
      <c r="H183" s="389"/>
      <c r="I183" s="197"/>
      <c r="J183" s="195"/>
      <c r="K183" s="387"/>
      <c r="L183" s="139"/>
      <c r="M183" s="354"/>
      <c r="N183" s="354"/>
      <c r="O183" s="354"/>
      <c r="P183" s="354"/>
      <c r="Q183" s="354"/>
      <c r="R183" s="354"/>
      <c r="S183" s="354"/>
      <c r="T183" s="354"/>
      <c r="U183" s="354"/>
      <c r="V183" s="354"/>
      <c r="W183" s="354"/>
    </row>
    <row r="184" spans="1:25">
      <c r="A184" s="379" t="s">
        <v>158</v>
      </c>
      <c r="B184" s="340"/>
      <c r="C184" s="341">
        <v>3452180.7800000007</v>
      </c>
      <c r="D184" s="341">
        <v>4787776.7418619581</v>
      </c>
      <c r="E184" s="342">
        <v>5511392.1564780828</v>
      </c>
      <c r="F184" s="343">
        <v>8211175</v>
      </c>
      <c r="G184" s="341">
        <v>6504160</v>
      </c>
      <c r="H184" s="344">
        <v>4932472</v>
      </c>
      <c r="I184" s="345">
        <v>7059161.2728321599</v>
      </c>
      <c r="J184" s="341">
        <v>8523311</v>
      </c>
      <c r="K184" s="342">
        <v>8356790</v>
      </c>
      <c r="L184" s="390"/>
      <c r="M184" s="391"/>
      <c r="N184" s="391"/>
      <c r="O184" s="391"/>
      <c r="P184" s="391"/>
      <c r="Q184" s="391"/>
      <c r="R184" s="391"/>
      <c r="S184" s="391"/>
      <c r="T184" s="391"/>
      <c r="U184" s="391"/>
      <c r="V184" s="391"/>
      <c r="W184" s="391"/>
    </row>
    <row r="185" spans="1:25">
      <c r="A185" s="386" t="s">
        <v>195</v>
      </c>
      <c r="B185" s="347"/>
      <c r="C185" s="195">
        <v>3223366.8200000008</v>
      </c>
      <c r="D185" s="195">
        <v>4012167.9024999179</v>
      </c>
      <c r="E185" s="387">
        <v>4450360.9064780828</v>
      </c>
      <c r="F185" s="388">
        <v>4763430</v>
      </c>
      <c r="G185" s="195">
        <v>4745970</v>
      </c>
      <c r="H185" s="389">
        <v>4015651</v>
      </c>
      <c r="I185" s="197">
        <v>5161383.8442121278</v>
      </c>
      <c r="J185" s="195">
        <v>5026866</v>
      </c>
      <c r="K185" s="387">
        <v>5308775</v>
      </c>
      <c r="L185" s="390"/>
      <c r="M185" s="391"/>
      <c r="N185" s="391"/>
      <c r="O185" s="391"/>
      <c r="P185" s="391"/>
      <c r="Q185" s="391"/>
      <c r="R185" s="391"/>
      <c r="S185" s="391"/>
      <c r="T185" s="391"/>
      <c r="U185" s="391"/>
      <c r="V185" s="391"/>
      <c r="W185" s="391"/>
      <c r="X185" s="2">
        <v>0</v>
      </c>
      <c r="Y185" s="2" t="s">
        <v>219</v>
      </c>
    </row>
    <row r="186" spans="1:25">
      <c r="A186" s="386" t="s">
        <v>196</v>
      </c>
      <c r="B186" s="347"/>
      <c r="C186" s="195">
        <v>220465.93999999997</v>
      </c>
      <c r="D186" s="195">
        <v>764447.8793620402</v>
      </c>
      <c r="E186" s="387">
        <v>1042347.9499999998</v>
      </c>
      <c r="F186" s="388">
        <v>3401690</v>
      </c>
      <c r="G186" s="195">
        <v>1725690</v>
      </c>
      <c r="H186" s="389">
        <v>908931</v>
      </c>
      <c r="I186" s="197">
        <v>1890777.428620032</v>
      </c>
      <c r="J186" s="195">
        <v>3448285</v>
      </c>
      <c r="K186" s="387">
        <v>2997430</v>
      </c>
      <c r="L186" s="390"/>
      <c r="M186" s="391"/>
      <c r="N186" s="391"/>
      <c r="O186" s="391"/>
      <c r="P186" s="391"/>
      <c r="Q186" s="391"/>
      <c r="R186" s="391"/>
      <c r="S186" s="391"/>
      <c r="T186" s="391"/>
      <c r="U186" s="391"/>
      <c r="V186" s="391"/>
      <c r="W186" s="391"/>
      <c r="X186" s="2">
        <v>0</v>
      </c>
      <c r="Y186" s="2" t="s">
        <v>219</v>
      </c>
    </row>
    <row r="187" spans="1:25">
      <c r="A187" s="386" t="s">
        <v>197</v>
      </c>
      <c r="B187" s="347"/>
      <c r="C187" s="195">
        <v>8348.02</v>
      </c>
      <c r="D187" s="195">
        <v>11160.96</v>
      </c>
      <c r="E187" s="387">
        <v>18683.3</v>
      </c>
      <c r="F187" s="388">
        <v>46055</v>
      </c>
      <c r="G187" s="195">
        <v>32000</v>
      </c>
      <c r="H187" s="389">
        <v>7641</v>
      </c>
      <c r="I187" s="197">
        <v>7000</v>
      </c>
      <c r="J187" s="195">
        <v>48160</v>
      </c>
      <c r="K187" s="387">
        <v>50585</v>
      </c>
      <c r="L187" s="390"/>
      <c r="M187" s="391"/>
      <c r="N187" s="391"/>
      <c r="O187" s="391"/>
      <c r="P187" s="391"/>
      <c r="Q187" s="391"/>
      <c r="R187" s="391"/>
      <c r="S187" s="391"/>
      <c r="T187" s="391"/>
      <c r="U187" s="391"/>
      <c r="V187" s="391"/>
      <c r="W187" s="391"/>
      <c r="X187" s="2">
        <v>0</v>
      </c>
      <c r="Y187" s="2" t="s">
        <v>219</v>
      </c>
    </row>
    <row r="188" spans="1:25">
      <c r="A188" s="386" t="s">
        <v>198</v>
      </c>
      <c r="B188" s="347"/>
      <c r="C188" s="195">
        <v>0</v>
      </c>
      <c r="D188" s="195">
        <v>0</v>
      </c>
      <c r="E188" s="387">
        <v>0</v>
      </c>
      <c r="F188" s="388">
        <v>0</v>
      </c>
      <c r="G188" s="195">
        <v>500</v>
      </c>
      <c r="H188" s="389">
        <v>249</v>
      </c>
      <c r="I188" s="197">
        <v>0</v>
      </c>
      <c r="J188" s="195">
        <v>0</v>
      </c>
      <c r="K188" s="387">
        <v>0</v>
      </c>
      <c r="L188" s="390"/>
      <c r="M188" s="391"/>
      <c r="N188" s="391"/>
      <c r="O188" s="391"/>
      <c r="P188" s="391"/>
      <c r="Q188" s="391"/>
      <c r="R188" s="391"/>
      <c r="S188" s="391"/>
      <c r="T188" s="391"/>
      <c r="U188" s="391"/>
      <c r="V188" s="391"/>
      <c r="W188" s="391"/>
      <c r="X188" s="2">
        <v>0</v>
      </c>
      <c r="Y188" s="2" t="s">
        <v>219</v>
      </c>
    </row>
    <row r="189" spans="1:25">
      <c r="A189" s="386"/>
      <c r="B189" s="347"/>
      <c r="C189" s="195"/>
      <c r="D189" s="195"/>
      <c r="E189" s="387"/>
      <c r="F189" s="388"/>
      <c r="G189" s="195"/>
      <c r="H189" s="389"/>
      <c r="I189" s="197"/>
      <c r="J189" s="195"/>
      <c r="K189" s="387"/>
      <c r="L189" s="390"/>
      <c r="M189" s="391"/>
      <c r="N189" s="391"/>
      <c r="O189" s="391"/>
      <c r="P189" s="391"/>
      <c r="Q189" s="391"/>
      <c r="R189" s="391"/>
      <c r="S189" s="391"/>
      <c r="T189" s="391"/>
      <c r="U189" s="391"/>
      <c r="V189" s="391"/>
      <c r="W189" s="391"/>
    </row>
    <row r="190" spans="1:25">
      <c r="A190" s="386" t="s">
        <v>194</v>
      </c>
      <c r="B190" s="347"/>
      <c r="C190" s="195"/>
      <c r="D190" s="195"/>
      <c r="E190" s="387"/>
      <c r="F190" s="388"/>
      <c r="G190" s="195"/>
      <c r="H190" s="389"/>
      <c r="I190" s="197"/>
      <c r="J190" s="195"/>
      <c r="K190" s="387"/>
      <c r="L190" s="390"/>
      <c r="M190" s="391"/>
      <c r="N190" s="391"/>
      <c r="O190" s="391"/>
      <c r="P190" s="391"/>
      <c r="Q190" s="391"/>
      <c r="R190" s="391"/>
      <c r="S190" s="391"/>
      <c r="T190" s="391"/>
      <c r="U190" s="391"/>
      <c r="V190" s="391"/>
      <c r="W190" s="391"/>
    </row>
    <row r="191" spans="1:25">
      <c r="A191" s="386" t="s">
        <v>194</v>
      </c>
      <c r="B191" s="347"/>
      <c r="C191" s="195"/>
      <c r="D191" s="195"/>
      <c r="E191" s="387"/>
      <c r="F191" s="388"/>
      <c r="G191" s="195"/>
      <c r="H191" s="389"/>
      <c r="I191" s="197"/>
      <c r="J191" s="195"/>
      <c r="K191" s="387"/>
      <c r="L191" s="390"/>
      <c r="M191" s="391"/>
      <c r="N191" s="391"/>
      <c r="O191" s="391"/>
      <c r="P191" s="391"/>
      <c r="Q191" s="391"/>
      <c r="R191" s="391"/>
      <c r="S191" s="391"/>
      <c r="T191" s="391"/>
      <c r="U191" s="391"/>
      <c r="V191" s="391"/>
      <c r="W191" s="391"/>
    </row>
    <row r="192" spans="1:25">
      <c r="A192" s="386" t="s">
        <v>194</v>
      </c>
      <c r="B192" s="347"/>
      <c r="C192" s="195"/>
      <c r="D192" s="195"/>
      <c r="E192" s="387"/>
      <c r="F192" s="388"/>
      <c r="G192" s="195"/>
      <c r="H192" s="389"/>
      <c r="I192" s="197"/>
      <c r="J192" s="195"/>
      <c r="K192" s="387"/>
      <c r="L192" s="390"/>
      <c r="M192" s="391"/>
      <c r="N192" s="391"/>
      <c r="O192" s="391"/>
      <c r="P192" s="391"/>
      <c r="Q192" s="391"/>
      <c r="R192" s="391"/>
      <c r="S192" s="391"/>
      <c r="T192" s="391"/>
      <c r="U192" s="391"/>
      <c r="V192" s="391"/>
      <c r="W192" s="391"/>
    </row>
    <row r="193" spans="1:25">
      <c r="A193" s="386" t="s">
        <v>194</v>
      </c>
      <c r="B193" s="347"/>
      <c r="C193" s="195"/>
      <c r="D193" s="195"/>
      <c r="E193" s="387"/>
      <c r="F193" s="388"/>
      <c r="G193" s="195"/>
      <c r="H193" s="389"/>
      <c r="I193" s="197"/>
      <c r="J193" s="195"/>
      <c r="K193" s="387"/>
      <c r="L193" s="390"/>
      <c r="M193" s="391"/>
      <c r="N193" s="391"/>
      <c r="O193" s="391"/>
      <c r="P193" s="391"/>
      <c r="Q193" s="391"/>
      <c r="R193" s="391"/>
      <c r="S193" s="391"/>
      <c r="T193" s="391"/>
      <c r="U193" s="391"/>
      <c r="V193" s="391"/>
      <c r="W193" s="391"/>
    </row>
    <row r="194" spans="1:25">
      <c r="A194" s="386" t="s">
        <v>194</v>
      </c>
      <c r="B194" s="347"/>
      <c r="C194" s="195"/>
      <c r="D194" s="195"/>
      <c r="E194" s="387"/>
      <c r="F194" s="388"/>
      <c r="G194" s="195"/>
      <c r="H194" s="389"/>
      <c r="I194" s="197"/>
      <c r="J194" s="195"/>
      <c r="K194" s="387"/>
      <c r="L194" s="390"/>
      <c r="M194" s="391"/>
      <c r="N194" s="391"/>
      <c r="O194" s="391"/>
      <c r="P194" s="391"/>
      <c r="Q194" s="391"/>
      <c r="R194" s="391"/>
      <c r="S194" s="391"/>
      <c r="T194" s="391"/>
      <c r="U194" s="391"/>
      <c r="V194" s="391"/>
      <c r="W194" s="391"/>
    </row>
    <row r="195" spans="1:25">
      <c r="A195" s="379" t="s">
        <v>159</v>
      </c>
      <c r="B195" s="340"/>
      <c r="C195" s="341">
        <v>7394553.8299999991</v>
      </c>
      <c r="D195" s="341">
        <v>25478851.807982765</v>
      </c>
      <c r="E195" s="342">
        <v>13605029.588010162</v>
      </c>
      <c r="F195" s="343">
        <v>15672220</v>
      </c>
      <c r="G195" s="341">
        <v>16137495</v>
      </c>
      <c r="H195" s="344">
        <v>47738522</v>
      </c>
      <c r="I195" s="345">
        <v>32494839.853008166</v>
      </c>
      <c r="J195" s="341">
        <v>16020594</v>
      </c>
      <c r="K195" s="342">
        <v>17082170</v>
      </c>
      <c r="L195" s="390"/>
      <c r="M195" s="391"/>
      <c r="N195" s="391"/>
      <c r="O195" s="391"/>
      <c r="P195" s="391"/>
      <c r="Q195" s="391"/>
      <c r="R195" s="391"/>
      <c r="S195" s="391"/>
      <c r="T195" s="391"/>
      <c r="U195" s="391"/>
      <c r="V195" s="391"/>
      <c r="W195" s="391"/>
    </row>
    <row r="196" spans="1:25">
      <c r="A196" s="386" t="s">
        <v>199</v>
      </c>
      <c r="B196" s="347"/>
      <c r="C196" s="195">
        <v>675076.23999999987</v>
      </c>
      <c r="D196" s="195">
        <v>1012311.04</v>
      </c>
      <c r="E196" s="387">
        <v>1492667.01</v>
      </c>
      <c r="F196" s="388">
        <v>1869020</v>
      </c>
      <c r="G196" s="195">
        <v>2337400</v>
      </c>
      <c r="H196" s="389">
        <v>2655357</v>
      </c>
      <c r="I196" s="197">
        <v>3434737.004825728</v>
      </c>
      <c r="J196" s="195">
        <v>1960950</v>
      </c>
      <c r="K196" s="387">
        <v>2059405</v>
      </c>
      <c r="L196" s="390"/>
      <c r="M196" s="391"/>
      <c r="N196" s="391"/>
      <c r="O196" s="391"/>
      <c r="P196" s="391"/>
      <c r="Q196" s="391"/>
      <c r="R196" s="391"/>
      <c r="S196" s="391"/>
      <c r="T196" s="391"/>
      <c r="U196" s="391"/>
      <c r="V196" s="391"/>
      <c r="W196" s="391"/>
      <c r="X196" s="2" t="s">
        <v>133</v>
      </c>
      <c r="Y196" s="2" t="s">
        <v>219</v>
      </c>
    </row>
    <row r="197" spans="1:25">
      <c r="A197" s="386" t="s">
        <v>201</v>
      </c>
      <c r="B197" s="347"/>
      <c r="C197" s="195">
        <v>1672586.6599999997</v>
      </c>
      <c r="D197" s="195">
        <v>1778710.9279741189</v>
      </c>
      <c r="E197" s="387">
        <v>2402223.6663080095</v>
      </c>
      <c r="F197" s="388">
        <v>2890410</v>
      </c>
      <c r="G197" s="195">
        <v>3090385</v>
      </c>
      <c r="H197" s="389">
        <v>2303660</v>
      </c>
      <c r="I197" s="197">
        <v>8802396.9505358338</v>
      </c>
      <c r="J197" s="195">
        <v>3059060</v>
      </c>
      <c r="K197" s="387">
        <v>3239010</v>
      </c>
      <c r="L197" s="390"/>
      <c r="M197" s="391"/>
      <c r="N197" s="391"/>
      <c r="O197" s="391"/>
      <c r="P197" s="391"/>
      <c r="Q197" s="391"/>
      <c r="R197" s="391"/>
      <c r="S197" s="391"/>
      <c r="T197" s="391"/>
      <c r="U197" s="391"/>
      <c r="V197" s="391"/>
      <c r="W197" s="391"/>
      <c r="X197" s="2" t="s">
        <v>77</v>
      </c>
      <c r="Y197" s="2" t="s">
        <v>219</v>
      </c>
    </row>
    <row r="198" spans="1:25">
      <c r="A198" s="386" t="s">
        <v>202</v>
      </c>
      <c r="B198" s="347"/>
      <c r="C198" s="195">
        <v>0</v>
      </c>
      <c r="D198" s="195">
        <v>0</v>
      </c>
      <c r="E198" s="387">
        <v>111444.06</v>
      </c>
      <c r="F198" s="388">
        <v>55000</v>
      </c>
      <c r="G198" s="195">
        <v>31000</v>
      </c>
      <c r="H198" s="389">
        <v>7957</v>
      </c>
      <c r="I198" s="197">
        <v>30000</v>
      </c>
      <c r="J198" s="195">
        <v>53000</v>
      </c>
      <c r="K198" s="387">
        <v>54000</v>
      </c>
      <c r="L198" s="390"/>
      <c r="M198" s="391"/>
      <c r="N198" s="391"/>
      <c r="O198" s="391"/>
      <c r="P198" s="391"/>
      <c r="Q198" s="391"/>
      <c r="R198" s="391"/>
      <c r="S198" s="391"/>
      <c r="T198" s="391"/>
      <c r="U198" s="391"/>
      <c r="V198" s="391"/>
      <c r="W198" s="391"/>
      <c r="X198" s="2" t="s">
        <v>77</v>
      </c>
      <c r="Y198" s="2" t="s">
        <v>219</v>
      </c>
    </row>
    <row r="199" spans="1:25">
      <c r="A199" s="386" t="s">
        <v>203</v>
      </c>
      <c r="B199" s="347"/>
      <c r="C199" s="195">
        <v>41130</v>
      </c>
      <c r="D199" s="195">
        <v>-123184.92999135191</v>
      </c>
      <c r="E199" s="387">
        <v>2109848.2917021541</v>
      </c>
      <c r="F199" s="388">
        <v>1230000</v>
      </c>
      <c r="G199" s="195">
        <v>1230000</v>
      </c>
      <c r="H199" s="389">
        <v>35488023</v>
      </c>
      <c r="I199" s="197">
        <v>8899166.4600000437</v>
      </c>
      <c r="J199" s="195">
        <v>350000</v>
      </c>
      <c r="K199" s="387">
        <v>400000</v>
      </c>
      <c r="L199" s="390"/>
      <c r="M199" s="391"/>
      <c r="N199" s="391"/>
      <c r="O199" s="391"/>
      <c r="P199" s="391"/>
      <c r="Q199" s="391"/>
      <c r="R199" s="391"/>
      <c r="S199" s="391"/>
      <c r="T199" s="391"/>
      <c r="U199" s="391"/>
      <c r="V199" s="391"/>
      <c r="W199" s="391"/>
      <c r="X199" s="2" t="s">
        <v>77</v>
      </c>
      <c r="Y199" s="2" t="s">
        <v>219</v>
      </c>
    </row>
    <row r="200" spans="1:25">
      <c r="A200" s="386" t="s">
        <v>204</v>
      </c>
      <c r="B200" s="347"/>
      <c r="C200" s="195">
        <v>876118.95000000019</v>
      </c>
      <c r="D200" s="195">
        <v>16168592.470000001</v>
      </c>
      <c r="E200" s="387">
        <v>1288880.8800000001</v>
      </c>
      <c r="F200" s="388">
        <v>1115040</v>
      </c>
      <c r="G200" s="195">
        <v>1186590</v>
      </c>
      <c r="H200" s="389">
        <v>1306859</v>
      </c>
      <c r="I200" s="197">
        <v>1413642.2556397438</v>
      </c>
      <c r="J200" s="195">
        <v>1184745</v>
      </c>
      <c r="K200" s="387">
        <v>1258905</v>
      </c>
      <c r="L200" s="390"/>
      <c r="M200" s="391"/>
      <c r="N200" s="391"/>
      <c r="O200" s="391"/>
      <c r="P200" s="391"/>
      <c r="Q200" s="391"/>
      <c r="R200" s="391"/>
      <c r="S200" s="391"/>
      <c r="T200" s="391"/>
      <c r="U200" s="391"/>
      <c r="V200" s="391"/>
      <c r="W200" s="391"/>
      <c r="X200" s="2" t="s">
        <v>77</v>
      </c>
      <c r="Y200" s="2" t="s">
        <v>219</v>
      </c>
    </row>
    <row r="201" spans="1:25">
      <c r="A201" s="386" t="s">
        <v>205</v>
      </c>
      <c r="B201" s="347"/>
      <c r="C201" s="392">
        <v>4012758.8199999994</v>
      </c>
      <c r="D201" s="392">
        <v>5947659.1899999995</v>
      </c>
      <c r="E201" s="393">
        <v>5943834.4100000001</v>
      </c>
      <c r="F201" s="394">
        <v>7501225</v>
      </c>
      <c r="G201" s="392">
        <v>7170245</v>
      </c>
      <c r="H201" s="395">
        <v>4933779</v>
      </c>
      <c r="I201" s="396">
        <v>8926355.719373472</v>
      </c>
      <c r="J201" s="392">
        <v>8359069</v>
      </c>
      <c r="K201" s="393">
        <v>8971895</v>
      </c>
      <c r="L201" s="390"/>
      <c r="M201" s="391"/>
      <c r="N201" s="391"/>
      <c r="O201" s="391"/>
      <c r="P201" s="391"/>
      <c r="Q201" s="391"/>
      <c r="R201" s="391"/>
      <c r="S201" s="391"/>
      <c r="T201" s="391"/>
      <c r="U201" s="391"/>
      <c r="V201" s="391"/>
      <c r="W201" s="391"/>
      <c r="X201" s="2" t="s">
        <v>77</v>
      </c>
      <c r="Y201" s="2" t="s">
        <v>219</v>
      </c>
    </row>
    <row r="202" spans="1:25">
      <c r="A202" s="386" t="s">
        <v>206</v>
      </c>
      <c r="B202" s="347"/>
      <c r="C202" s="392">
        <v>116883.15999999999</v>
      </c>
      <c r="D202" s="392">
        <v>694763.1100000001</v>
      </c>
      <c r="E202" s="393">
        <v>256131.27</v>
      </c>
      <c r="F202" s="394">
        <v>1011525</v>
      </c>
      <c r="G202" s="392">
        <v>1091875</v>
      </c>
      <c r="H202" s="395">
        <v>1042887</v>
      </c>
      <c r="I202" s="396">
        <v>988541.462633344</v>
      </c>
      <c r="J202" s="392">
        <v>1053770</v>
      </c>
      <c r="K202" s="393">
        <v>1098955</v>
      </c>
      <c r="L202" s="390"/>
      <c r="M202" s="391"/>
      <c r="N202" s="391"/>
      <c r="O202" s="391"/>
      <c r="P202" s="391"/>
      <c r="Q202" s="391"/>
      <c r="R202" s="391"/>
      <c r="S202" s="391"/>
      <c r="T202" s="391"/>
      <c r="U202" s="391"/>
      <c r="V202" s="391"/>
      <c r="W202" s="391"/>
      <c r="X202" s="2" t="s">
        <v>110</v>
      </c>
      <c r="Y202" s="2" t="s">
        <v>219</v>
      </c>
    </row>
    <row r="203" spans="1:25">
      <c r="A203" s="386" t="s">
        <v>207</v>
      </c>
      <c r="B203" s="347"/>
      <c r="C203" s="392">
        <v>0</v>
      </c>
      <c r="D203" s="392">
        <v>0</v>
      </c>
      <c r="E203" s="393">
        <v>0</v>
      </c>
      <c r="F203" s="394">
        <v>0</v>
      </c>
      <c r="G203" s="392">
        <v>0</v>
      </c>
      <c r="H203" s="395">
        <v>0</v>
      </c>
      <c r="I203" s="396">
        <v>0</v>
      </c>
      <c r="J203" s="392">
        <v>0</v>
      </c>
      <c r="K203" s="393">
        <v>0</v>
      </c>
      <c r="L203" s="390"/>
      <c r="M203" s="391"/>
      <c r="N203" s="391"/>
      <c r="O203" s="391"/>
      <c r="P203" s="391"/>
      <c r="Q203" s="391"/>
      <c r="R203" s="391"/>
      <c r="S203" s="391"/>
      <c r="T203" s="391"/>
      <c r="U203" s="391"/>
      <c r="V203" s="391"/>
      <c r="W203" s="391"/>
      <c r="X203" s="2" t="s">
        <v>110</v>
      </c>
      <c r="Y203" s="2" t="s">
        <v>219</v>
      </c>
    </row>
    <row r="204" spans="1:25">
      <c r="A204" s="386" t="s">
        <v>194</v>
      </c>
      <c r="B204" s="347"/>
      <c r="C204" s="397"/>
      <c r="D204" s="397"/>
      <c r="E204" s="398"/>
      <c r="F204" s="399"/>
      <c r="G204" s="397"/>
      <c r="H204" s="400"/>
      <c r="I204" s="401"/>
      <c r="J204" s="397"/>
      <c r="K204" s="398"/>
      <c r="L204" s="390"/>
      <c r="M204" s="391"/>
      <c r="N204" s="391"/>
      <c r="O204" s="391"/>
      <c r="P204" s="391"/>
      <c r="Q204" s="391"/>
      <c r="R204" s="391"/>
      <c r="S204" s="391"/>
      <c r="T204" s="391"/>
      <c r="U204" s="391"/>
      <c r="V204" s="391"/>
      <c r="W204" s="391"/>
    </row>
    <row r="205" spans="1:25">
      <c r="A205" s="386" t="s">
        <v>194</v>
      </c>
      <c r="B205" s="347"/>
      <c r="C205" s="397"/>
      <c r="D205" s="397"/>
      <c r="E205" s="398"/>
      <c r="F205" s="399"/>
      <c r="G205" s="397"/>
      <c r="H205" s="400"/>
      <c r="I205" s="401"/>
      <c r="J205" s="397"/>
      <c r="K205" s="398"/>
      <c r="L205" s="390"/>
      <c r="M205" s="391"/>
      <c r="N205" s="391"/>
      <c r="O205" s="391"/>
      <c r="P205" s="391"/>
      <c r="Q205" s="391"/>
      <c r="R205" s="391"/>
      <c r="S205" s="391"/>
      <c r="T205" s="391"/>
      <c r="U205" s="391"/>
      <c r="V205" s="391"/>
      <c r="W205" s="391"/>
    </row>
    <row r="206" spans="1:25">
      <c r="A206" s="379" t="s">
        <v>160</v>
      </c>
      <c r="B206" s="340"/>
      <c r="C206" s="341">
        <v>416309.33999999997</v>
      </c>
      <c r="D206" s="341">
        <v>884722.69</v>
      </c>
      <c r="E206" s="342">
        <v>665752.14</v>
      </c>
      <c r="F206" s="343">
        <v>1480985</v>
      </c>
      <c r="G206" s="341">
        <v>1306590</v>
      </c>
      <c r="H206" s="344">
        <v>790361</v>
      </c>
      <c r="I206" s="345">
        <v>1734922.842094752</v>
      </c>
      <c r="J206" s="341">
        <v>1565080</v>
      </c>
      <c r="K206" s="342">
        <v>1613520</v>
      </c>
      <c r="L206" s="390"/>
      <c r="M206" s="391"/>
      <c r="N206" s="391"/>
      <c r="O206" s="391"/>
      <c r="P206" s="391"/>
      <c r="Q206" s="391"/>
      <c r="R206" s="391"/>
      <c r="S206" s="391"/>
      <c r="T206" s="391"/>
      <c r="U206" s="391"/>
      <c r="V206" s="391"/>
      <c r="W206" s="391"/>
    </row>
    <row r="207" spans="1:25">
      <c r="A207" s="386" t="s">
        <v>208</v>
      </c>
      <c r="B207" s="347"/>
      <c r="C207" s="392">
        <v>0</v>
      </c>
      <c r="D207" s="392">
        <v>1069.0999999999999</v>
      </c>
      <c r="E207" s="393">
        <v>0</v>
      </c>
      <c r="F207" s="394">
        <v>120000</v>
      </c>
      <c r="G207" s="392">
        <v>30000</v>
      </c>
      <c r="H207" s="395">
        <v>13586</v>
      </c>
      <c r="I207" s="396">
        <v>120000</v>
      </c>
      <c r="J207" s="392">
        <v>120000</v>
      </c>
      <c r="K207" s="393">
        <v>120000</v>
      </c>
      <c r="L207" s="390"/>
      <c r="M207" s="391"/>
      <c r="N207" s="391"/>
      <c r="O207" s="391"/>
      <c r="P207" s="391"/>
      <c r="Q207" s="391"/>
      <c r="R207" s="391"/>
      <c r="S207" s="391"/>
      <c r="T207" s="391"/>
      <c r="U207" s="391"/>
      <c r="V207" s="391"/>
      <c r="W207" s="391"/>
      <c r="X207" s="2" t="s">
        <v>115</v>
      </c>
      <c r="Y207" s="2" t="s">
        <v>219</v>
      </c>
    </row>
    <row r="208" spans="1:25">
      <c r="A208" s="386" t="s">
        <v>209</v>
      </c>
      <c r="B208" s="347"/>
      <c r="C208" s="392">
        <v>8759.58</v>
      </c>
      <c r="D208" s="392">
        <v>39081.06</v>
      </c>
      <c r="E208" s="393">
        <v>16677.04</v>
      </c>
      <c r="F208" s="394">
        <v>69130</v>
      </c>
      <c r="G208" s="392">
        <v>35100</v>
      </c>
      <c r="H208" s="395">
        <v>11764</v>
      </c>
      <c r="I208" s="396">
        <v>35100</v>
      </c>
      <c r="J208" s="392">
        <v>71235</v>
      </c>
      <c r="K208" s="393">
        <v>73655</v>
      </c>
      <c r="L208" s="390"/>
      <c r="M208" s="391"/>
      <c r="N208" s="391"/>
      <c r="O208" s="391"/>
      <c r="P208" s="391"/>
      <c r="Q208" s="391"/>
      <c r="R208" s="391"/>
      <c r="S208" s="391"/>
      <c r="T208" s="391"/>
      <c r="U208" s="391"/>
      <c r="V208" s="391"/>
      <c r="W208" s="391"/>
      <c r="X208" s="2" t="s">
        <v>118</v>
      </c>
      <c r="Y208" s="2" t="s">
        <v>219</v>
      </c>
    </row>
    <row r="209" spans="1:25">
      <c r="A209" s="386" t="s">
        <v>210</v>
      </c>
      <c r="B209" s="347"/>
      <c r="C209" s="392">
        <v>7661.03</v>
      </c>
      <c r="D209" s="392">
        <v>11158.31</v>
      </c>
      <c r="E209" s="393">
        <v>10758.99</v>
      </c>
      <c r="F209" s="394">
        <v>17105</v>
      </c>
      <c r="G209" s="392">
        <v>3250</v>
      </c>
      <c r="H209" s="395">
        <v>363</v>
      </c>
      <c r="I209" s="396">
        <v>250</v>
      </c>
      <c r="J209" s="392">
        <v>19185</v>
      </c>
      <c r="K209" s="393">
        <v>21575</v>
      </c>
      <c r="L209" s="390"/>
      <c r="M209" s="391"/>
      <c r="N209" s="391"/>
      <c r="O209" s="391"/>
      <c r="P209" s="391"/>
      <c r="Q209" s="391"/>
      <c r="R209" s="391"/>
      <c r="S209" s="391"/>
      <c r="T209" s="391"/>
      <c r="U209" s="391"/>
      <c r="V209" s="391"/>
      <c r="W209" s="391"/>
      <c r="X209" s="2" t="s">
        <v>118</v>
      </c>
      <c r="Y209" s="2" t="s">
        <v>219</v>
      </c>
    </row>
    <row r="210" spans="1:25">
      <c r="A210" s="386" t="s">
        <v>211</v>
      </c>
      <c r="B210" s="347"/>
      <c r="C210" s="392">
        <v>399888.73</v>
      </c>
      <c r="D210" s="392">
        <v>833414.22</v>
      </c>
      <c r="E210" s="393">
        <v>638316.11</v>
      </c>
      <c r="F210" s="394">
        <v>1274750</v>
      </c>
      <c r="G210" s="392">
        <v>1238240</v>
      </c>
      <c r="H210" s="395">
        <v>764648</v>
      </c>
      <c r="I210" s="396">
        <v>1579572.842094752</v>
      </c>
      <c r="J210" s="392">
        <v>1354660</v>
      </c>
      <c r="K210" s="393">
        <v>1398290</v>
      </c>
      <c r="L210" s="390"/>
      <c r="M210" s="391"/>
      <c r="N210" s="391"/>
      <c r="O210" s="391"/>
      <c r="P210" s="391"/>
      <c r="Q210" s="391"/>
      <c r="R210" s="391"/>
      <c r="S210" s="391"/>
      <c r="T210" s="391"/>
      <c r="U210" s="391"/>
      <c r="V210" s="391"/>
      <c r="W210" s="391"/>
      <c r="X210" s="2" t="s">
        <v>112</v>
      </c>
      <c r="Y210" s="2" t="s">
        <v>219</v>
      </c>
    </row>
    <row r="211" spans="1:25">
      <c r="A211" s="386" t="s">
        <v>194</v>
      </c>
      <c r="B211" s="347"/>
      <c r="C211" s="397"/>
      <c r="D211" s="397"/>
      <c r="E211" s="398"/>
      <c r="F211" s="399"/>
      <c r="G211" s="397"/>
      <c r="H211" s="400"/>
      <c r="I211" s="401"/>
      <c r="J211" s="397"/>
      <c r="K211" s="398"/>
      <c r="L211" s="390"/>
      <c r="M211" s="391"/>
      <c r="N211" s="391"/>
      <c r="O211" s="391"/>
      <c r="P211" s="391"/>
      <c r="Q211" s="391"/>
      <c r="R211" s="391"/>
      <c r="S211" s="391"/>
      <c r="T211" s="391"/>
      <c r="U211" s="391"/>
      <c r="V211" s="391"/>
      <c r="W211" s="391"/>
    </row>
    <row r="212" spans="1:25">
      <c r="A212" s="386" t="s">
        <v>194</v>
      </c>
      <c r="B212" s="347"/>
      <c r="C212" s="397"/>
      <c r="D212" s="397"/>
      <c r="E212" s="398"/>
      <c r="F212" s="399"/>
      <c r="G212" s="397"/>
      <c r="H212" s="400"/>
      <c r="I212" s="401"/>
      <c r="J212" s="397"/>
      <c r="K212" s="398"/>
      <c r="L212" s="390"/>
      <c r="M212" s="391"/>
      <c r="N212" s="391"/>
      <c r="O212" s="391"/>
      <c r="P212" s="391"/>
      <c r="Q212" s="391"/>
      <c r="R212" s="391"/>
      <c r="S212" s="391"/>
      <c r="T212" s="391"/>
      <c r="U212" s="391"/>
      <c r="V212" s="391"/>
      <c r="W212" s="391"/>
    </row>
    <row r="213" spans="1:25">
      <c r="A213" s="386" t="s">
        <v>194</v>
      </c>
      <c r="B213" s="347"/>
      <c r="C213" s="397"/>
      <c r="D213" s="397"/>
      <c r="E213" s="398"/>
      <c r="F213" s="399"/>
      <c r="G213" s="397"/>
      <c r="H213" s="400"/>
      <c r="I213" s="401"/>
      <c r="J213" s="397"/>
      <c r="K213" s="398"/>
      <c r="L213" s="390"/>
      <c r="M213" s="391"/>
      <c r="N213" s="391"/>
      <c r="O213" s="391"/>
      <c r="P213" s="391"/>
      <c r="Q213" s="391"/>
      <c r="R213" s="391"/>
      <c r="S213" s="391"/>
      <c r="T213" s="391"/>
      <c r="U213" s="391"/>
      <c r="V213" s="391"/>
      <c r="W213" s="391"/>
    </row>
    <row r="214" spans="1:25">
      <c r="A214" s="386" t="s">
        <v>194</v>
      </c>
      <c r="B214" s="347"/>
      <c r="C214" s="397"/>
      <c r="D214" s="397"/>
      <c r="E214" s="398"/>
      <c r="F214" s="399"/>
      <c r="G214" s="397"/>
      <c r="H214" s="400"/>
      <c r="I214" s="401"/>
      <c r="J214" s="397"/>
      <c r="K214" s="398"/>
      <c r="L214" s="390"/>
      <c r="M214" s="391"/>
      <c r="N214" s="391"/>
      <c r="O214" s="391"/>
      <c r="P214" s="391"/>
      <c r="Q214" s="391"/>
      <c r="R214" s="391"/>
      <c r="S214" s="391"/>
      <c r="T214" s="391"/>
      <c r="U214" s="391"/>
      <c r="V214" s="391"/>
      <c r="W214" s="391"/>
    </row>
    <row r="215" spans="1:25">
      <c r="A215" s="386" t="s">
        <v>194</v>
      </c>
      <c r="B215" s="347"/>
      <c r="C215" s="397"/>
      <c r="D215" s="397"/>
      <c r="E215" s="398"/>
      <c r="F215" s="399"/>
      <c r="G215" s="397"/>
      <c r="H215" s="400"/>
      <c r="I215" s="401"/>
      <c r="J215" s="397"/>
      <c r="K215" s="398"/>
      <c r="L215" s="390"/>
      <c r="M215" s="391"/>
      <c r="N215" s="391"/>
      <c r="O215" s="391"/>
      <c r="P215" s="391"/>
      <c r="Q215" s="391"/>
      <c r="R215" s="391"/>
      <c r="S215" s="391"/>
      <c r="T215" s="391"/>
      <c r="U215" s="391"/>
      <c r="V215" s="391"/>
      <c r="W215" s="391"/>
    </row>
    <row r="216" spans="1:25">
      <c r="A216" s="386" t="s">
        <v>194</v>
      </c>
      <c r="B216" s="347"/>
      <c r="C216" s="397"/>
      <c r="D216" s="397"/>
      <c r="E216" s="398"/>
      <c r="F216" s="399"/>
      <c r="G216" s="397"/>
      <c r="H216" s="400"/>
      <c r="I216" s="401"/>
      <c r="J216" s="397"/>
      <c r="K216" s="398"/>
      <c r="L216" s="390"/>
      <c r="M216" s="391"/>
      <c r="N216" s="391"/>
      <c r="O216" s="391"/>
      <c r="P216" s="391"/>
      <c r="Q216" s="391"/>
      <c r="R216" s="391"/>
      <c r="S216" s="391"/>
      <c r="T216" s="391"/>
      <c r="U216" s="391"/>
      <c r="V216" s="391"/>
      <c r="W216" s="391"/>
    </row>
    <row r="217" spans="1:25">
      <c r="A217" s="379" t="s">
        <v>161</v>
      </c>
      <c r="B217" s="340"/>
      <c r="C217" s="341">
        <v>2256640.3800000004</v>
      </c>
      <c r="D217" s="341">
        <v>2751651.0900000003</v>
      </c>
      <c r="E217" s="342">
        <v>3231262.1914259489</v>
      </c>
      <c r="F217" s="343">
        <v>3717100</v>
      </c>
      <c r="G217" s="341">
        <v>3953775</v>
      </c>
      <c r="H217" s="344">
        <v>3536111</v>
      </c>
      <c r="I217" s="345">
        <v>4277883.5493879998</v>
      </c>
      <c r="J217" s="341">
        <v>3857745</v>
      </c>
      <c r="K217" s="342">
        <v>4005230</v>
      </c>
      <c r="L217" s="390"/>
      <c r="M217" s="391"/>
      <c r="N217" s="391"/>
      <c r="O217" s="391"/>
      <c r="P217" s="391"/>
      <c r="Q217" s="391"/>
      <c r="R217" s="391"/>
      <c r="S217" s="391"/>
      <c r="T217" s="391"/>
      <c r="U217" s="391"/>
      <c r="V217" s="391"/>
      <c r="W217" s="391"/>
    </row>
    <row r="218" spans="1:25">
      <c r="A218" s="386" t="s">
        <v>212</v>
      </c>
      <c r="B218" s="347"/>
      <c r="C218" s="392">
        <v>2256640.3800000004</v>
      </c>
      <c r="D218" s="392">
        <v>2751651.0900000003</v>
      </c>
      <c r="E218" s="393">
        <v>3231262.1914259489</v>
      </c>
      <c r="F218" s="394">
        <v>3717100</v>
      </c>
      <c r="G218" s="392">
        <v>3953775</v>
      </c>
      <c r="H218" s="395">
        <v>3536111</v>
      </c>
      <c r="I218" s="396">
        <v>4277883.5493879998</v>
      </c>
      <c r="J218" s="392">
        <v>3857745</v>
      </c>
      <c r="K218" s="393">
        <v>4005230</v>
      </c>
      <c r="L218" s="390"/>
      <c r="M218" s="391"/>
      <c r="N218" s="391"/>
      <c r="O218" s="391"/>
      <c r="P218" s="391"/>
      <c r="Q218" s="391"/>
      <c r="R218" s="391"/>
      <c r="S218" s="391"/>
      <c r="T218" s="391"/>
      <c r="U218" s="391"/>
      <c r="V218" s="391"/>
      <c r="W218" s="391"/>
    </row>
    <row r="219" spans="1:25">
      <c r="A219" s="386"/>
      <c r="B219" s="347"/>
      <c r="C219" s="392"/>
      <c r="D219" s="392"/>
      <c r="E219" s="393"/>
      <c r="F219" s="394"/>
      <c r="G219" s="392"/>
      <c r="H219" s="395"/>
      <c r="I219" s="396"/>
      <c r="J219" s="392"/>
      <c r="K219" s="393"/>
      <c r="L219" s="390"/>
      <c r="M219" s="391"/>
      <c r="N219" s="391"/>
      <c r="O219" s="391"/>
      <c r="P219" s="391"/>
      <c r="Q219" s="391"/>
      <c r="R219" s="391"/>
      <c r="S219" s="391"/>
      <c r="T219" s="391"/>
      <c r="U219" s="391"/>
      <c r="V219" s="391"/>
      <c r="W219" s="391"/>
    </row>
    <row r="220" spans="1:25">
      <c r="A220" s="386"/>
      <c r="B220" s="347"/>
      <c r="C220" s="392"/>
      <c r="D220" s="392"/>
      <c r="E220" s="393"/>
      <c r="F220" s="394"/>
      <c r="G220" s="392"/>
      <c r="H220" s="395"/>
      <c r="I220" s="396"/>
      <c r="J220" s="392"/>
      <c r="K220" s="393"/>
      <c r="L220" s="390"/>
      <c r="M220" s="391"/>
      <c r="N220" s="391"/>
      <c r="O220" s="391"/>
      <c r="P220" s="391"/>
      <c r="Q220" s="391"/>
      <c r="R220" s="391"/>
      <c r="S220" s="391"/>
      <c r="T220" s="391"/>
      <c r="U220" s="391"/>
      <c r="V220" s="391"/>
      <c r="W220" s="391"/>
    </row>
    <row r="221" spans="1:25">
      <c r="A221" s="386"/>
      <c r="B221" s="347"/>
      <c r="C221" s="392"/>
      <c r="D221" s="392"/>
      <c r="E221" s="393"/>
      <c r="F221" s="394"/>
      <c r="G221" s="392"/>
      <c r="H221" s="395"/>
      <c r="I221" s="396"/>
      <c r="J221" s="392"/>
      <c r="K221" s="393"/>
      <c r="L221" s="390"/>
      <c r="M221" s="391"/>
      <c r="N221" s="391"/>
      <c r="O221" s="391"/>
      <c r="P221" s="391"/>
      <c r="Q221" s="391"/>
      <c r="R221" s="391"/>
      <c r="S221" s="391"/>
      <c r="T221" s="391"/>
      <c r="U221" s="391"/>
      <c r="V221" s="391"/>
      <c r="W221" s="391"/>
    </row>
    <row r="222" spans="1:25">
      <c r="A222" s="386"/>
      <c r="B222" s="347"/>
      <c r="C222" s="392"/>
      <c r="D222" s="392"/>
      <c r="E222" s="393"/>
      <c r="F222" s="394"/>
      <c r="G222" s="392"/>
      <c r="H222" s="395"/>
      <c r="I222" s="396"/>
      <c r="J222" s="392"/>
      <c r="K222" s="393"/>
      <c r="L222" s="390"/>
      <c r="M222" s="391"/>
      <c r="N222" s="391"/>
      <c r="O222" s="391"/>
      <c r="P222" s="391"/>
      <c r="Q222" s="391"/>
      <c r="R222" s="391"/>
      <c r="S222" s="391"/>
      <c r="T222" s="391"/>
      <c r="U222" s="391"/>
      <c r="V222" s="391"/>
      <c r="W222" s="391"/>
    </row>
    <row r="223" spans="1:25">
      <c r="A223" s="386" t="s">
        <v>194</v>
      </c>
      <c r="B223" s="347"/>
      <c r="C223" s="397"/>
      <c r="D223" s="397"/>
      <c r="E223" s="398"/>
      <c r="F223" s="399"/>
      <c r="G223" s="397"/>
      <c r="H223" s="400"/>
      <c r="I223" s="401"/>
      <c r="J223" s="397"/>
      <c r="K223" s="398"/>
      <c r="L223" s="390"/>
      <c r="M223" s="391"/>
      <c r="N223" s="391"/>
      <c r="O223" s="391"/>
      <c r="P223" s="391"/>
      <c r="Q223" s="391"/>
      <c r="R223" s="391"/>
      <c r="S223" s="391"/>
      <c r="T223" s="391"/>
      <c r="U223" s="391"/>
      <c r="V223" s="391"/>
      <c r="W223" s="391"/>
    </row>
    <row r="224" spans="1:25">
      <c r="A224" s="386" t="s">
        <v>194</v>
      </c>
      <c r="B224" s="347"/>
      <c r="C224" s="397"/>
      <c r="D224" s="397"/>
      <c r="E224" s="398"/>
      <c r="F224" s="399"/>
      <c r="G224" s="397"/>
      <c r="H224" s="400"/>
      <c r="I224" s="401"/>
      <c r="J224" s="397"/>
      <c r="K224" s="398"/>
      <c r="L224" s="390"/>
      <c r="M224" s="391"/>
      <c r="N224" s="391"/>
      <c r="O224" s="391"/>
      <c r="P224" s="391"/>
      <c r="Q224" s="391"/>
      <c r="R224" s="391"/>
      <c r="S224" s="391"/>
      <c r="T224" s="391"/>
      <c r="U224" s="391"/>
      <c r="V224" s="391"/>
      <c r="W224" s="391"/>
    </row>
    <row r="225" spans="1:23">
      <c r="A225" s="386" t="s">
        <v>194</v>
      </c>
      <c r="B225" s="347"/>
      <c r="C225" s="397"/>
      <c r="D225" s="397"/>
      <c r="E225" s="398"/>
      <c r="F225" s="399"/>
      <c r="G225" s="397"/>
      <c r="H225" s="400"/>
      <c r="I225" s="401"/>
      <c r="J225" s="397"/>
      <c r="K225" s="398"/>
      <c r="L225" s="390"/>
      <c r="M225" s="391"/>
      <c r="N225" s="391"/>
      <c r="O225" s="391"/>
      <c r="P225" s="391"/>
      <c r="Q225" s="391"/>
      <c r="R225" s="391"/>
      <c r="S225" s="391"/>
      <c r="T225" s="391"/>
      <c r="U225" s="391"/>
      <c r="V225" s="391"/>
      <c r="W225" s="391"/>
    </row>
    <row r="226" spans="1:23">
      <c r="A226" s="386" t="s">
        <v>194</v>
      </c>
      <c r="B226" s="347"/>
      <c r="C226" s="397"/>
      <c r="D226" s="397"/>
      <c r="E226" s="398"/>
      <c r="F226" s="399"/>
      <c r="G226" s="397"/>
      <c r="H226" s="400"/>
      <c r="I226" s="401"/>
      <c r="J226" s="397"/>
      <c r="K226" s="398"/>
      <c r="L226" s="390"/>
      <c r="M226" s="391"/>
      <c r="N226" s="391"/>
      <c r="O226" s="391"/>
      <c r="P226" s="391"/>
      <c r="Q226" s="391"/>
      <c r="R226" s="391"/>
      <c r="S226" s="391"/>
      <c r="T226" s="391"/>
      <c r="U226" s="391"/>
      <c r="V226" s="391"/>
      <c r="W226" s="391"/>
    </row>
    <row r="227" spans="1:23">
      <c r="A227" s="386" t="s">
        <v>194</v>
      </c>
      <c r="B227" s="347"/>
      <c r="C227" s="397"/>
      <c r="D227" s="397"/>
      <c r="E227" s="398"/>
      <c r="F227" s="399"/>
      <c r="G227" s="397"/>
      <c r="H227" s="400"/>
      <c r="I227" s="401"/>
      <c r="J227" s="397"/>
      <c r="K227" s="398"/>
      <c r="L227" s="390"/>
      <c r="M227" s="391"/>
      <c r="N227" s="391"/>
      <c r="O227" s="391"/>
      <c r="P227" s="391"/>
      <c r="Q227" s="391"/>
      <c r="R227" s="391"/>
      <c r="S227" s="391"/>
      <c r="T227" s="391"/>
      <c r="U227" s="391"/>
      <c r="V227" s="391"/>
      <c r="W227" s="391"/>
    </row>
    <row r="228" spans="1:23">
      <c r="A228" s="379" t="s">
        <v>162</v>
      </c>
      <c r="B228" s="340"/>
      <c r="C228" s="341">
        <v>49511.18</v>
      </c>
      <c r="D228" s="341">
        <v>28629.749999999996</v>
      </c>
      <c r="E228" s="342">
        <v>14895.75</v>
      </c>
      <c r="F228" s="343">
        <v>228285</v>
      </c>
      <c r="G228" s="341">
        <v>190300</v>
      </c>
      <c r="H228" s="344">
        <v>71742</v>
      </c>
      <c r="I228" s="345">
        <v>181500</v>
      </c>
      <c r="J228" s="341">
        <v>230485</v>
      </c>
      <c r="K228" s="342">
        <v>232995</v>
      </c>
      <c r="L228" s="390"/>
      <c r="M228" s="391"/>
      <c r="N228" s="391"/>
      <c r="O228" s="391"/>
      <c r="P228" s="391"/>
      <c r="Q228" s="391"/>
      <c r="R228" s="391"/>
      <c r="S228" s="391"/>
      <c r="T228" s="391"/>
      <c r="U228" s="391"/>
      <c r="V228" s="391"/>
      <c r="W228" s="391"/>
    </row>
    <row r="229" spans="1:23">
      <c r="A229" s="386" t="s">
        <v>213</v>
      </c>
      <c r="B229" s="347"/>
      <c r="C229" s="392">
        <v>49511.18</v>
      </c>
      <c r="D229" s="392">
        <v>28629.749999999996</v>
      </c>
      <c r="E229" s="393">
        <v>14895.75</v>
      </c>
      <c r="F229" s="394">
        <v>228285</v>
      </c>
      <c r="G229" s="392">
        <v>190300</v>
      </c>
      <c r="H229" s="395">
        <v>71742</v>
      </c>
      <c r="I229" s="396">
        <v>181500</v>
      </c>
      <c r="J229" s="392">
        <v>230485</v>
      </c>
      <c r="K229" s="393">
        <v>232995</v>
      </c>
      <c r="L229" s="390"/>
      <c r="M229" s="391"/>
      <c r="N229" s="391"/>
      <c r="O229" s="391"/>
      <c r="P229" s="391"/>
      <c r="Q229" s="391"/>
      <c r="R229" s="391"/>
      <c r="S229" s="391"/>
      <c r="T229" s="391"/>
      <c r="U229" s="391"/>
      <c r="V229" s="391"/>
      <c r="W229" s="391"/>
    </row>
    <row r="230" spans="1:23">
      <c r="A230" s="386"/>
      <c r="B230" s="347"/>
      <c r="C230" s="392"/>
      <c r="D230" s="392"/>
      <c r="E230" s="393"/>
      <c r="F230" s="394"/>
      <c r="G230" s="392"/>
      <c r="H230" s="395"/>
      <c r="I230" s="396"/>
      <c r="J230" s="392"/>
      <c r="K230" s="393"/>
      <c r="L230" s="390"/>
      <c r="M230" s="391"/>
      <c r="N230" s="391"/>
      <c r="O230" s="391"/>
      <c r="P230" s="391"/>
      <c r="Q230" s="391"/>
      <c r="R230" s="391"/>
      <c r="S230" s="391"/>
      <c r="T230" s="391"/>
      <c r="U230" s="391"/>
      <c r="V230" s="391"/>
      <c r="W230" s="391"/>
    </row>
    <row r="231" spans="1:23">
      <c r="A231" s="386" t="s">
        <v>194</v>
      </c>
      <c r="B231" s="347"/>
      <c r="C231" s="397"/>
      <c r="D231" s="397"/>
      <c r="E231" s="398"/>
      <c r="F231" s="399"/>
      <c r="G231" s="397"/>
      <c r="H231" s="400"/>
      <c r="I231" s="401"/>
      <c r="J231" s="397"/>
      <c r="K231" s="398"/>
      <c r="L231" s="390"/>
      <c r="M231" s="391"/>
      <c r="N231" s="391"/>
      <c r="O231" s="391"/>
      <c r="P231" s="391"/>
      <c r="Q231" s="391"/>
      <c r="R231" s="391"/>
      <c r="S231" s="391"/>
      <c r="T231" s="391"/>
      <c r="U231" s="391"/>
      <c r="V231" s="391"/>
      <c r="W231" s="391"/>
    </row>
    <row r="232" spans="1:23">
      <c r="A232" s="386" t="s">
        <v>194</v>
      </c>
      <c r="B232" s="347"/>
      <c r="C232" s="397"/>
      <c r="D232" s="397"/>
      <c r="E232" s="398"/>
      <c r="F232" s="399"/>
      <c r="G232" s="397"/>
      <c r="H232" s="400"/>
      <c r="I232" s="401"/>
      <c r="J232" s="397"/>
      <c r="K232" s="398"/>
      <c r="L232" s="390"/>
      <c r="M232" s="391"/>
      <c r="N232" s="391"/>
      <c r="O232" s="391"/>
      <c r="P232" s="391"/>
      <c r="Q232" s="391"/>
      <c r="R232" s="391"/>
      <c r="S232" s="391"/>
      <c r="T232" s="391"/>
      <c r="U232" s="391"/>
      <c r="V232" s="391"/>
      <c r="W232" s="391"/>
    </row>
    <row r="233" spans="1:23">
      <c r="A233" s="386" t="s">
        <v>194</v>
      </c>
      <c r="B233" s="347"/>
      <c r="C233" s="397"/>
      <c r="D233" s="397"/>
      <c r="E233" s="398"/>
      <c r="F233" s="399"/>
      <c r="G233" s="397"/>
      <c r="H233" s="400"/>
      <c r="I233" s="401"/>
      <c r="J233" s="397"/>
      <c r="K233" s="398"/>
      <c r="L233" s="390"/>
      <c r="M233" s="391"/>
      <c r="N233" s="391"/>
      <c r="O233" s="391"/>
      <c r="P233" s="391"/>
      <c r="Q233" s="391"/>
      <c r="R233" s="391"/>
      <c r="S233" s="391"/>
      <c r="T233" s="391"/>
      <c r="U233" s="391"/>
      <c r="V233" s="391"/>
      <c r="W233" s="391"/>
    </row>
    <row r="234" spans="1:23">
      <c r="A234" s="386" t="s">
        <v>194</v>
      </c>
      <c r="B234" s="347"/>
      <c r="C234" s="397"/>
      <c r="D234" s="397"/>
      <c r="E234" s="398"/>
      <c r="F234" s="399"/>
      <c r="G234" s="397"/>
      <c r="H234" s="400"/>
      <c r="I234" s="401"/>
      <c r="J234" s="397"/>
      <c r="K234" s="398"/>
      <c r="L234" s="390"/>
      <c r="M234" s="391"/>
      <c r="N234" s="391"/>
      <c r="O234" s="391"/>
      <c r="P234" s="391"/>
      <c r="Q234" s="391"/>
      <c r="R234" s="391"/>
      <c r="S234" s="391"/>
      <c r="T234" s="391"/>
      <c r="U234" s="391"/>
      <c r="V234" s="391"/>
      <c r="W234" s="391"/>
    </row>
    <row r="235" spans="1:23">
      <c r="A235" s="386" t="s">
        <v>194</v>
      </c>
      <c r="B235" s="347"/>
      <c r="C235" s="397"/>
      <c r="D235" s="397"/>
      <c r="E235" s="398"/>
      <c r="F235" s="399"/>
      <c r="G235" s="397"/>
      <c r="H235" s="400"/>
      <c r="I235" s="401"/>
      <c r="J235" s="397"/>
      <c r="K235" s="398"/>
      <c r="L235" s="390"/>
      <c r="M235" s="391"/>
      <c r="N235" s="391"/>
      <c r="O235" s="391"/>
      <c r="P235" s="391"/>
      <c r="Q235" s="391"/>
      <c r="R235" s="391"/>
      <c r="S235" s="391"/>
      <c r="T235" s="391"/>
      <c r="U235" s="391"/>
      <c r="V235" s="391"/>
      <c r="W235" s="391"/>
    </row>
    <row r="236" spans="1:23">
      <c r="A236" s="386" t="s">
        <v>194</v>
      </c>
      <c r="B236" s="347"/>
      <c r="C236" s="397"/>
      <c r="D236" s="397"/>
      <c r="E236" s="398"/>
      <c r="F236" s="399"/>
      <c r="G236" s="397"/>
      <c r="H236" s="400"/>
      <c r="I236" s="401"/>
      <c r="J236" s="397"/>
      <c r="K236" s="398"/>
      <c r="L236" s="390"/>
      <c r="M236" s="391"/>
      <c r="N236" s="391"/>
      <c r="O236" s="391"/>
      <c r="P236" s="391"/>
      <c r="Q236" s="391"/>
      <c r="R236" s="391"/>
      <c r="S236" s="391"/>
      <c r="T236" s="391"/>
      <c r="U236" s="391"/>
      <c r="V236" s="391"/>
      <c r="W236" s="391"/>
    </row>
    <row r="237" spans="1:23">
      <c r="A237" s="386" t="s">
        <v>194</v>
      </c>
      <c r="B237" s="347"/>
      <c r="C237" s="397"/>
      <c r="D237" s="397"/>
      <c r="E237" s="398"/>
      <c r="F237" s="399"/>
      <c r="G237" s="397"/>
      <c r="H237" s="400"/>
      <c r="I237" s="401"/>
      <c r="J237" s="397"/>
      <c r="K237" s="398"/>
      <c r="L237" s="390"/>
      <c r="M237" s="391"/>
      <c r="N237" s="391"/>
      <c r="O237" s="391"/>
      <c r="P237" s="391"/>
      <c r="Q237" s="391"/>
      <c r="R237" s="391"/>
      <c r="S237" s="391"/>
      <c r="T237" s="391"/>
      <c r="U237" s="391"/>
      <c r="V237" s="391"/>
      <c r="W237" s="391"/>
    </row>
    <row r="238" spans="1:23">
      <c r="A238" s="386" t="s">
        <v>194</v>
      </c>
      <c r="B238" s="347"/>
      <c r="C238" s="397"/>
      <c r="D238" s="397"/>
      <c r="E238" s="398"/>
      <c r="F238" s="399"/>
      <c r="G238" s="397"/>
      <c r="H238" s="400"/>
      <c r="I238" s="401"/>
      <c r="J238" s="397"/>
      <c r="K238" s="398"/>
      <c r="L238" s="390"/>
      <c r="M238" s="391"/>
      <c r="N238" s="391"/>
      <c r="O238" s="391"/>
      <c r="P238" s="391"/>
      <c r="Q238" s="391"/>
      <c r="R238" s="391"/>
      <c r="S238" s="391"/>
      <c r="T238" s="391"/>
      <c r="U238" s="391"/>
      <c r="V238" s="391"/>
      <c r="W238" s="391"/>
    </row>
    <row r="239" spans="1:23">
      <c r="A239" s="379" t="s">
        <v>163</v>
      </c>
      <c r="B239" s="340"/>
      <c r="C239" s="341">
        <v>45893.610000000008</v>
      </c>
      <c r="D239" s="341">
        <v>512695.67</v>
      </c>
      <c r="E239" s="342">
        <v>69734.47</v>
      </c>
      <c r="F239" s="343">
        <v>196805</v>
      </c>
      <c r="G239" s="341">
        <v>172100</v>
      </c>
      <c r="H239" s="344">
        <v>72632</v>
      </c>
      <c r="I239" s="345">
        <v>169000</v>
      </c>
      <c r="J239" s="341">
        <v>201810</v>
      </c>
      <c r="K239" s="342">
        <v>207370</v>
      </c>
      <c r="L239" s="390"/>
      <c r="M239" s="391"/>
      <c r="N239" s="391"/>
      <c r="O239" s="391"/>
      <c r="P239" s="391"/>
      <c r="Q239" s="391"/>
      <c r="R239" s="391"/>
      <c r="S239" s="391"/>
      <c r="T239" s="391"/>
      <c r="U239" s="391"/>
      <c r="V239" s="391"/>
      <c r="W239" s="391"/>
    </row>
    <row r="240" spans="1:23">
      <c r="A240" s="386" t="s">
        <v>214</v>
      </c>
      <c r="B240" s="347"/>
      <c r="C240" s="392">
        <v>45893.610000000008</v>
      </c>
      <c r="D240" s="392">
        <v>512695.67</v>
      </c>
      <c r="E240" s="393">
        <v>69734.47</v>
      </c>
      <c r="F240" s="394">
        <v>196805</v>
      </c>
      <c r="G240" s="392">
        <v>172100</v>
      </c>
      <c r="H240" s="395">
        <v>72632</v>
      </c>
      <c r="I240" s="396">
        <v>169000</v>
      </c>
      <c r="J240" s="392">
        <v>201810</v>
      </c>
      <c r="K240" s="393">
        <v>207370</v>
      </c>
      <c r="L240" s="390"/>
      <c r="M240" s="391"/>
      <c r="N240" s="391"/>
      <c r="O240" s="391"/>
      <c r="P240" s="391"/>
      <c r="Q240" s="391"/>
      <c r="R240" s="391"/>
      <c r="S240" s="391"/>
      <c r="T240" s="391"/>
      <c r="U240" s="391"/>
      <c r="V240" s="391"/>
      <c r="W240" s="391"/>
    </row>
    <row r="241" spans="1:23">
      <c r="A241" s="386"/>
      <c r="B241" s="347"/>
      <c r="C241" s="392"/>
      <c r="D241" s="392"/>
      <c r="E241" s="393"/>
      <c r="F241" s="394"/>
      <c r="G241" s="392"/>
      <c r="H241" s="395"/>
      <c r="I241" s="396"/>
      <c r="J241" s="392"/>
      <c r="K241" s="393"/>
      <c r="L241" s="390"/>
      <c r="M241" s="391"/>
      <c r="N241" s="391"/>
      <c r="O241" s="391"/>
      <c r="P241" s="391"/>
      <c r="Q241" s="391"/>
      <c r="R241" s="391"/>
      <c r="S241" s="391"/>
      <c r="T241" s="391"/>
      <c r="U241" s="391"/>
      <c r="V241" s="391"/>
      <c r="W241" s="391"/>
    </row>
    <row r="242" spans="1:23">
      <c r="A242" s="386" t="s">
        <v>194</v>
      </c>
      <c r="B242" s="347"/>
      <c r="C242" s="397"/>
      <c r="D242" s="397"/>
      <c r="E242" s="398"/>
      <c r="F242" s="399"/>
      <c r="G242" s="397"/>
      <c r="H242" s="400"/>
      <c r="I242" s="401"/>
      <c r="J242" s="397"/>
      <c r="K242" s="398"/>
      <c r="L242" s="390"/>
      <c r="M242" s="391"/>
      <c r="N242" s="391"/>
      <c r="O242" s="391"/>
      <c r="P242" s="391"/>
      <c r="Q242" s="391"/>
      <c r="R242" s="391"/>
      <c r="S242" s="391"/>
      <c r="T242" s="391"/>
      <c r="U242" s="391"/>
      <c r="V242" s="391"/>
      <c r="W242" s="391"/>
    </row>
    <row r="243" spans="1:23">
      <c r="A243" s="386" t="s">
        <v>194</v>
      </c>
      <c r="B243" s="347"/>
      <c r="C243" s="397"/>
      <c r="D243" s="397"/>
      <c r="E243" s="398"/>
      <c r="F243" s="399"/>
      <c r="G243" s="397"/>
      <c r="H243" s="400"/>
      <c r="I243" s="401"/>
      <c r="J243" s="397"/>
      <c r="K243" s="398"/>
      <c r="L243" s="390"/>
      <c r="M243" s="391"/>
      <c r="N243" s="391"/>
      <c r="O243" s="391"/>
      <c r="P243" s="391"/>
      <c r="Q243" s="391"/>
      <c r="R243" s="391"/>
      <c r="S243" s="391"/>
      <c r="T243" s="391"/>
      <c r="U243" s="391"/>
      <c r="V243" s="391"/>
      <c r="W243" s="391"/>
    </row>
    <row r="244" spans="1:23">
      <c r="A244" s="386" t="s">
        <v>194</v>
      </c>
      <c r="B244" s="347"/>
      <c r="C244" s="397"/>
      <c r="D244" s="397"/>
      <c r="E244" s="398"/>
      <c r="F244" s="399"/>
      <c r="G244" s="397"/>
      <c r="H244" s="400"/>
      <c r="I244" s="401"/>
      <c r="J244" s="397"/>
      <c r="K244" s="398"/>
      <c r="L244" s="390"/>
      <c r="M244" s="391"/>
      <c r="N244" s="391"/>
      <c r="O244" s="391"/>
      <c r="P244" s="391"/>
      <c r="Q244" s="391"/>
      <c r="R244" s="391"/>
      <c r="S244" s="391"/>
      <c r="T244" s="391"/>
      <c r="U244" s="391"/>
      <c r="V244" s="391"/>
      <c r="W244" s="391"/>
    </row>
    <row r="245" spans="1:23">
      <c r="A245" s="386" t="s">
        <v>194</v>
      </c>
      <c r="B245" s="347"/>
      <c r="C245" s="397"/>
      <c r="D245" s="397"/>
      <c r="E245" s="398"/>
      <c r="F245" s="399"/>
      <c r="G245" s="397"/>
      <c r="H245" s="400"/>
      <c r="I245" s="401"/>
      <c r="J245" s="397"/>
      <c r="K245" s="398"/>
      <c r="L245" s="390"/>
      <c r="M245" s="391"/>
      <c r="N245" s="391"/>
      <c r="O245" s="391"/>
      <c r="P245" s="391"/>
      <c r="Q245" s="391"/>
      <c r="R245" s="391"/>
      <c r="S245" s="391"/>
      <c r="T245" s="391"/>
      <c r="U245" s="391"/>
      <c r="V245" s="391"/>
      <c r="W245" s="391"/>
    </row>
    <row r="246" spans="1:23">
      <c r="A246" s="386" t="s">
        <v>194</v>
      </c>
      <c r="B246" s="347"/>
      <c r="C246" s="397"/>
      <c r="D246" s="397"/>
      <c r="E246" s="398"/>
      <c r="F246" s="399"/>
      <c r="G246" s="397"/>
      <c r="H246" s="400"/>
      <c r="I246" s="401"/>
      <c r="J246" s="397"/>
      <c r="K246" s="398"/>
      <c r="L246" s="390"/>
      <c r="M246" s="391"/>
      <c r="N246" s="391"/>
      <c r="O246" s="391"/>
      <c r="P246" s="391"/>
      <c r="Q246" s="391"/>
      <c r="R246" s="391"/>
      <c r="S246" s="391"/>
      <c r="T246" s="391"/>
      <c r="U246" s="391"/>
      <c r="V246" s="391"/>
      <c r="W246" s="391"/>
    </row>
    <row r="247" spans="1:23">
      <c r="A247" s="386" t="s">
        <v>194</v>
      </c>
      <c r="B247" s="347"/>
      <c r="C247" s="397"/>
      <c r="D247" s="397"/>
      <c r="E247" s="398"/>
      <c r="F247" s="399"/>
      <c r="G247" s="397"/>
      <c r="H247" s="400"/>
      <c r="I247" s="401"/>
      <c r="J247" s="397"/>
      <c r="K247" s="398"/>
      <c r="L247" s="390"/>
      <c r="M247" s="391"/>
      <c r="N247" s="391"/>
      <c r="O247" s="391"/>
      <c r="P247" s="391"/>
      <c r="Q247" s="391"/>
      <c r="R247" s="391"/>
      <c r="S247" s="391"/>
      <c r="T247" s="391"/>
      <c r="U247" s="391"/>
      <c r="V247" s="391"/>
      <c r="W247" s="391"/>
    </row>
    <row r="248" spans="1:23">
      <c r="A248" s="386" t="s">
        <v>194</v>
      </c>
      <c r="B248" s="347"/>
      <c r="C248" s="397"/>
      <c r="D248" s="397"/>
      <c r="E248" s="398"/>
      <c r="F248" s="399"/>
      <c r="G248" s="397"/>
      <c r="H248" s="400"/>
      <c r="I248" s="401"/>
      <c r="J248" s="397"/>
      <c r="K248" s="398"/>
      <c r="L248" s="390"/>
      <c r="M248" s="391"/>
      <c r="N248" s="391"/>
      <c r="O248" s="391"/>
      <c r="P248" s="391"/>
      <c r="Q248" s="391"/>
      <c r="R248" s="391"/>
      <c r="S248" s="391"/>
      <c r="T248" s="391"/>
      <c r="U248" s="391"/>
      <c r="V248" s="391"/>
      <c r="W248" s="391"/>
    </row>
    <row r="249" spans="1:23">
      <c r="A249" s="386" t="s">
        <v>194</v>
      </c>
      <c r="B249" s="347"/>
      <c r="C249" s="397"/>
      <c r="D249" s="397"/>
      <c r="E249" s="398"/>
      <c r="F249" s="399"/>
      <c r="G249" s="397"/>
      <c r="H249" s="400"/>
      <c r="I249" s="401"/>
      <c r="J249" s="397"/>
      <c r="K249" s="398"/>
      <c r="L249" s="390"/>
      <c r="M249" s="391"/>
      <c r="N249" s="391"/>
      <c r="O249" s="391"/>
      <c r="P249" s="391"/>
      <c r="Q249" s="391"/>
      <c r="R249" s="391"/>
      <c r="S249" s="391"/>
      <c r="T249" s="391"/>
      <c r="U249" s="391"/>
      <c r="V249" s="391"/>
      <c r="W249" s="391"/>
    </row>
    <row r="250" spans="1:23">
      <c r="A250" s="379" t="s">
        <v>164</v>
      </c>
      <c r="B250" s="347"/>
      <c r="C250" s="341">
        <v>6101455.4299999997</v>
      </c>
      <c r="D250" s="341">
        <v>5184835.25</v>
      </c>
      <c r="E250" s="342">
        <v>6649831.3109034095</v>
      </c>
      <c r="F250" s="343">
        <v>7140560</v>
      </c>
      <c r="G250" s="341">
        <v>6746575</v>
      </c>
      <c r="H250" s="344">
        <v>6362450</v>
      </c>
      <c r="I250" s="345">
        <v>7645472.4195329593</v>
      </c>
      <c r="J250" s="341">
        <v>7453915</v>
      </c>
      <c r="K250" s="342">
        <v>7728315</v>
      </c>
      <c r="L250" s="390"/>
      <c r="M250" s="391"/>
      <c r="N250" s="391"/>
      <c r="O250" s="391"/>
      <c r="P250" s="391"/>
      <c r="Q250" s="391"/>
      <c r="R250" s="391"/>
      <c r="S250" s="391"/>
      <c r="T250" s="391"/>
      <c r="U250" s="391"/>
      <c r="V250" s="391"/>
      <c r="W250" s="391"/>
    </row>
    <row r="251" spans="1:23">
      <c r="A251" s="386" t="s">
        <v>215</v>
      </c>
      <c r="B251" s="347"/>
      <c r="C251" s="392">
        <v>4258799.4499999993</v>
      </c>
      <c r="D251" s="392">
        <v>3118107.23</v>
      </c>
      <c r="E251" s="393">
        <v>3839002.0935146613</v>
      </c>
      <c r="F251" s="394">
        <v>4227820</v>
      </c>
      <c r="G251" s="392">
        <v>3841725</v>
      </c>
      <c r="H251" s="395">
        <v>3792041</v>
      </c>
      <c r="I251" s="396">
        <v>4181134.0899609597</v>
      </c>
      <c r="J251" s="392">
        <v>4400415</v>
      </c>
      <c r="K251" s="393">
        <v>4579570</v>
      </c>
      <c r="L251" s="390"/>
      <c r="M251" s="391"/>
      <c r="N251" s="391"/>
      <c r="O251" s="391"/>
      <c r="P251" s="391"/>
      <c r="Q251" s="391"/>
      <c r="R251" s="391"/>
      <c r="S251" s="391"/>
      <c r="T251" s="391"/>
      <c r="U251" s="391"/>
      <c r="V251" s="391"/>
      <c r="W251" s="391"/>
    </row>
    <row r="252" spans="1:23">
      <c r="A252" s="386" t="s">
        <v>216</v>
      </c>
      <c r="B252" s="347"/>
      <c r="C252" s="392">
        <v>1842655.9800000002</v>
      </c>
      <c r="D252" s="392">
        <v>2066728.0200000003</v>
      </c>
      <c r="E252" s="393">
        <v>2810829.2173887482</v>
      </c>
      <c r="F252" s="394">
        <v>2912740</v>
      </c>
      <c r="G252" s="392">
        <v>2904850</v>
      </c>
      <c r="H252" s="395">
        <v>2570409</v>
      </c>
      <c r="I252" s="396">
        <v>3464338.3295719996</v>
      </c>
      <c r="J252" s="392">
        <v>3053500</v>
      </c>
      <c r="K252" s="393">
        <v>3148745</v>
      </c>
      <c r="L252" s="390"/>
      <c r="M252" s="391"/>
      <c r="N252" s="391"/>
      <c r="O252" s="391"/>
      <c r="P252" s="391"/>
      <c r="Q252" s="391"/>
      <c r="R252" s="391"/>
      <c r="S252" s="391"/>
      <c r="T252" s="391"/>
      <c r="U252" s="391"/>
      <c r="V252" s="391"/>
      <c r="W252" s="391"/>
    </row>
    <row r="253" spans="1:23">
      <c r="A253" s="386" t="s">
        <v>194</v>
      </c>
      <c r="B253" s="347"/>
      <c r="C253" s="397"/>
      <c r="D253" s="397"/>
      <c r="E253" s="398"/>
      <c r="F253" s="399"/>
      <c r="G253" s="397"/>
      <c r="H253" s="400"/>
      <c r="I253" s="401"/>
      <c r="J253" s="397"/>
      <c r="K253" s="398"/>
      <c r="L253" s="390"/>
      <c r="M253" s="391"/>
      <c r="N253" s="391"/>
      <c r="O253" s="391"/>
      <c r="P253" s="391"/>
      <c r="Q253" s="391"/>
      <c r="R253" s="391"/>
      <c r="S253" s="391"/>
      <c r="T253" s="391"/>
      <c r="U253" s="391"/>
      <c r="V253" s="391"/>
      <c r="W253" s="391"/>
    </row>
    <row r="254" spans="1:23">
      <c r="A254" s="386" t="s">
        <v>194</v>
      </c>
      <c r="B254" s="347"/>
      <c r="C254" s="397"/>
      <c r="D254" s="397"/>
      <c r="E254" s="398"/>
      <c r="F254" s="399"/>
      <c r="G254" s="397"/>
      <c r="H254" s="400"/>
      <c r="I254" s="401"/>
      <c r="J254" s="397"/>
      <c r="K254" s="398"/>
      <c r="L254" s="390"/>
      <c r="M254" s="391"/>
      <c r="N254" s="391"/>
      <c r="O254" s="391"/>
      <c r="P254" s="391"/>
      <c r="Q254" s="391"/>
      <c r="R254" s="391"/>
      <c r="S254" s="391"/>
      <c r="T254" s="391"/>
      <c r="U254" s="391"/>
      <c r="V254" s="391"/>
      <c r="W254" s="391"/>
    </row>
    <row r="255" spans="1:23">
      <c r="A255" s="386" t="s">
        <v>194</v>
      </c>
      <c r="B255" s="347"/>
      <c r="C255" s="397"/>
      <c r="D255" s="397"/>
      <c r="E255" s="398"/>
      <c r="F255" s="399"/>
      <c r="G255" s="397"/>
      <c r="H255" s="400"/>
      <c r="I255" s="401"/>
      <c r="J255" s="397"/>
      <c r="K255" s="398"/>
      <c r="L255" s="390"/>
      <c r="M255" s="391"/>
      <c r="N255" s="391"/>
      <c r="O255" s="391"/>
      <c r="P255" s="391"/>
      <c r="Q255" s="391"/>
      <c r="R255" s="391"/>
      <c r="S255" s="391"/>
      <c r="T255" s="391"/>
      <c r="U255" s="391"/>
      <c r="V255" s="391"/>
      <c r="W255" s="391"/>
    </row>
    <row r="256" spans="1:23">
      <c r="A256" s="386" t="s">
        <v>194</v>
      </c>
      <c r="B256" s="347"/>
      <c r="C256" s="397"/>
      <c r="D256" s="397"/>
      <c r="E256" s="398"/>
      <c r="F256" s="399"/>
      <c r="G256" s="397"/>
      <c r="H256" s="400"/>
      <c r="I256" s="401"/>
      <c r="J256" s="397"/>
      <c r="K256" s="398"/>
      <c r="L256" s="390"/>
      <c r="M256" s="391"/>
      <c r="N256" s="391"/>
      <c r="O256" s="391"/>
      <c r="P256" s="391"/>
      <c r="Q256" s="391"/>
      <c r="R256" s="391"/>
      <c r="S256" s="391"/>
      <c r="T256" s="391"/>
      <c r="U256" s="391"/>
      <c r="V256" s="391"/>
      <c r="W256" s="391"/>
    </row>
    <row r="257" spans="1:23">
      <c r="A257" s="386" t="s">
        <v>194</v>
      </c>
      <c r="B257" s="347"/>
      <c r="C257" s="397"/>
      <c r="D257" s="397"/>
      <c r="E257" s="398"/>
      <c r="F257" s="399"/>
      <c r="G257" s="397"/>
      <c r="H257" s="400"/>
      <c r="I257" s="401"/>
      <c r="J257" s="397"/>
      <c r="K257" s="398"/>
      <c r="L257" s="390"/>
      <c r="M257" s="391"/>
      <c r="N257" s="391"/>
      <c r="O257" s="391"/>
      <c r="P257" s="391"/>
      <c r="Q257" s="391"/>
      <c r="R257" s="391"/>
      <c r="S257" s="391"/>
      <c r="T257" s="391"/>
      <c r="U257" s="391"/>
      <c r="V257" s="391"/>
      <c r="W257" s="391"/>
    </row>
    <row r="258" spans="1:23">
      <c r="A258" s="386" t="s">
        <v>194</v>
      </c>
      <c r="B258" s="347"/>
      <c r="C258" s="397"/>
      <c r="D258" s="397"/>
      <c r="E258" s="398"/>
      <c r="F258" s="399"/>
      <c r="G258" s="397"/>
      <c r="H258" s="400"/>
      <c r="I258" s="401"/>
      <c r="J258" s="397"/>
      <c r="K258" s="398"/>
      <c r="L258" s="390"/>
      <c r="M258" s="391"/>
      <c r="N258" s="391"/>
      <c r="O258" s="391"/>
      <c r="P258" s="391"/>
      <c r="Q258" s="391"/>
      <c r="R258" s="391"/>
      <c r="S258" s="391"/>
      <c r="T258" s="391"/>
      <c r="U258" s="391"/>
      <c r="V258" s="391"/>
      <c r="W258" s="391"/>
    </row>
    <row r="259" spans="1:23">
      <c r="A259" s="386" t="s">
        <v>194</v>
      </c>
      <c r="B259" s="347"/>
      <c r="C259" s="397"/>
      <c r="D259" s="397"/>
      <c r="E259" s="398"/>
      <c r="F259" s="399"/>
      <c r="G259" s="397"/>
      <c r="H259" s="400"/>
      <c r="I259" s="401"/>
      <c r="J259" s="397"/>
      <c r="K259" s="398"/>
      <c r="L259" s="390"/>
      <c r="M259" s="391"/>
      <c r="N259" s="391"/>
      <c r="O259" s="391"/>
      <c r="P259" s="391"/>
      <c r="Q259" s="391"/>
      <c r="R259" s="391"/>
      <c r="S259" s="391"/>
      <c r="T259" s="391"/>
      <c r="U259" s="391"/>
      <c r="V259" s="391"/>
      <c r="W259" s="391"/>
    </row>
    <row r="260" spans="1:23">
      <c r="A260" s="386" t="s">
        <v>194</v>
      </c>
      <c r="B260" s="347"/>
      <c r="C260" s="397"/>
      <c r="D260" s="397"/>
      <c r="E260" s="398"/>
      <c r="F260" s="399"/>
      <c r="G260" s="397"/>
      <c r="H260" s="400"/>
      <c r="I260" s="401"/>
      <c r="J260" s="397"/>
      <c r="K260" s="398"/>
      <c r="L260" s="390"/>
      <c r="M260" s="391"/>
      <c r="N260" s="391"/>
      <c r="O260" s="391"/>
      <c r="P260" s="391"/>
      <c r="Q260" s="391"/>
      <c r="R260" s="391"/>
      <c r="S260" s="391"/>
      <c r="T260" s="391"/>
      <c r="U260" s="391"/>
      <c r="V260" s="391"/>
      <c r="W260" s="391"/>
    </row>
    <row r="261" spans="1:23">
      <c r="A261" s="379" t="s">
        <v>165</v>
      </c>
      <c r="B261" s="347"/>
      <c r="C261" s="341">
        <v>4070768.49</v>
      </c>
      <c r="D261" s="341">
        <v>5834376.9472365445</v>
      </c>
      <c r="E261" s="342">
        <v>7554092.6025565658</v>
      </c>
      <c r="F261" s="343">
        <v>9514540</v>
      </c>
      <c r="G261" s="341">
        <v>10523815</v>
      </c>
      <c r="H261" s="344">
        <v>9859736</v>
      </c>
      <c r="I261" s="345">
        <v>12312051.994175136</v>
      </c>
      <c r="J261" s="341">
        <v>11377025</v>
      </c>
      <c r="K261" s="342">
        <v>13690765</v>
      </c>
      <c r="L261" s="390"/>
      <c r="M261" s="391"/>
      <c r="N261" s="391"/>
      <c r="O261" s="391"/>
      <c r="P261" s="391"/>
      <c r="Q261" s="391"/>
      <c r="R261" s="391"/>
      <c r="S261" s="391"/>
      <c r="T261" s="391"/>
      <c r="U261" s="391"/>
      <c r="V261" s="391"/>
      <c r="W261" s="391"/>
    </row>
    <row r="262" spans="1:23">
      <c r="A262" s="386" t="s">
        <v>90</v>
      </c>
      <c r="B262" s="347"/>
      <c r="C262" s="392">
        <v>4070768.49</v>
      </c>
      <c r="D262" s="392">
        <v>5834376.9472365445</v>
      </c>
      <c r="E262" s="393">
        <v>7554092.6025565658</v>
      </c>
      <c r="F262" s="394">
        <v>9514540</v>
      </c>
      <c r="G262" s="392">
        <v>10523815</v>
      </c>
      <c r="H262" s="395">
        <v>9859736</v>
      </c>
      <c r="I262" s="396">
        <v>12312051.994175136</v>
      </c>
      <c r="J262" s="392">
        <v>11377025</v>
      </c>
      <c r="K262" s="393">
        <v>13690765</v>
      </c>
      <c r="L262" s="390"/>
      <c r="M262" s="391"/>
      <c r="N262" s="391"/>
      <c r="O262" s="391"/>
      <c r="P262" s="391"/>
      <c r="Q262" s="391"/>
      <c r="R262" s="391"/>
      <c r="S262" s="391"/>
      <c r="T262" s="391"/>
      <c r="U262" s="391"/>
      <c r="V262" s="391"/>
      <c r="W262" s="391"/>
    </row>
    <row r="263" spans="1:23">
      <c r="A263" s="386" t="s">
        <v>194</v>
      </c>
      <c r="B263" s="347"/>
      <c r="C263" s="397"/>
      <c r="D263" s="397"/>
      <c r="E263" s="398"/>
      <c r="F263" s="399"/>
      <c r="G263" s="397"/>
      <c r="H263" s="400"/>
      <c r="I263" s="401"/>
      <c r="J263" s="397"/>
      <c r="K263" s="398"/>
      <c r="L263" s="390"/>
      <c r="M263" s="391"/>
      <c r="N263" s="391"/>
      <c r="O263" s="391"/>
      <c r="P263" s="391"/>
      <c r="Q263" s="391"/>
      <c r="R263" s="391"/>
      <c r="S263" s="391"/>
      <c r="T263" s="391"/>
      <c r="U263" s="391"/>
      <c r="V263" s="391"/>
      <c r="W263" s="391"/>
    </row>
    <row r="264" spans="1:23">
      <c r="A264" s="386" t="s">
        <v>194</v>
      </c>
      <c r="B264" s="347"/>
      <c r="C264" s="397"/>
      <c r="D264" s="397"/>
      <c r="E264" s="398"/>
      <c r="F264" s="399"/>
      <c r="G264" s="397"/>
      <c r="H264" s="400"/>
      <c r="I264" s="401"/>
      <c r="J264" s="397"/>
      <c r="K264" s="398"/>
      <c r="L264" s="390"/>
      <c r="M264" s="391"/>
      <c r="N264" s="391"/>
      <c r="O264" s="391"/>
      <c r="P264" s="391"/>
      <c r="Q264" s="391"/>
      <c r="R264" s="391"/>
      <c r="S264" s="391"/>
      <c r="T264" s="391"/>
      <c r="U264" s="391"/>
      <c r="V264" s="391"/>
      <c r="W264" s="391"/>
    </row>
    <row r="265" spans="1:23">
      <c r="A265" s="386" t="s">
        <v>194</v>
      </c>
      <c r="B265" s="347"/>
      <c r="C265" s="397"/>
      <c r="D265" s="397"/>
      <c r="E265" s="398"/>
      <c r="F265" s="399"/>
      <c r="G265" s="397"/>
      <c r="H265" s="400"/>
      <c r="I265" s="401"/>
      <c r="J265" s="397"/>
      <c r="K265" s="398"/>
      <c r="L265" s="390"/>
      <c r="M265" s="391"/>
      <c r="N265" s="391"/>
      <c r="O265" s="391"/>
      <c r="P265" s="391"/>
      <c r="Q265" s="391"/>
      <c r="R265" s="391"/>
      <c r="S265" s="391"/>
      <c r="T265" s="391"/>
      <c r="U265" s="391"/>
      <c r="V265" s="391"/>
      <c r="W265" s="391"/>
    </row>
    <row r="266" spans="1:23">
      <c r="A266" s="386" t="s">
        <v>194</v>
      </c>
      <c r="B266" s="347"/>
      <c r="C266" s="397"/>
      <c r="D266" s="397"/>
      <c r="E266" s="398"/>
      <c r="F266" s="399"/>
      <c r="G266" s="397"/>
      <c r="H266" s="400"/>
      <c r="I266" s="401"/>
      <c r="J266" s="397"/>
      <c r="K266" s="398"/>
      <c r="L266" s="390"/>
      <c r="M266" s="391"/>
      <c r="N266" s="391"/>
      <c r="O266" s="391"/>
      <c r="P266" s="391"/>
      <c r="Q266" s="391"/>
      <c r="R266" s="391"/>
      <c r="S266" s="391"/>
      <c r="T266" s="391"/>
      <c r="U266" s="391"/>
      <c r="V266" s="391"/>
      <c r="W266" s="391"/>
    </row>
    <row r="267" spans="1:23">
      <c r="A267" s="386" t="s">
        <v>194</v>
      </c>
      <c r="B267" s="347"/>
      <c r="C267" s="397"/>
      <c r="D267" s="397"/>
      <c r="E267" s="398"/>
      <c r="F267" s="399"/>
      <c r="G267" s="397"/>
      <c r="H267" s="400"/>
      <c r="I267" s="401"/>
      <c r="J267" s="397"/>
      <c r="K267" s="398"/>
      <c r="L267" s="390"/>
      <c r="M267" s="391"/>
      <c r="N267" s="391"/>
      <c r="O267" s="391"/>
      <c r="P267" s="391"/>
      <c r="Q267" s="391"/>
      <c r="R267" s="391"/>
      <c r="S267" s="391"/>
      <c r="T267" s="391"/>
      <c r="U267" s="391"/>
      <c r="V267" s="391"/>
      <c r="W267" s="391"/>
    </row>
    <row r="268" spans="1:23">
      <c r="A268" s="386" t="s">
        <v>194</v>
      </c>
      <c r="B268" s="347"/>
      <c r="C268" s="397"/>
      <c r="D268" s="397"/>
      <c r="E268" s="398"/>
      <c r="F268" s="399"/>
      <c r="G268" s="397"/>
      <c r="H268" s="400"/>
      <c r="I268" s="401"/>
      <c r="J268" s="397"/>
      <c r="K268" s="398"/>
      <c r="L268" s="390"/>
      <c r="M268" s="391"/>
      <c r="N268" s="391"/>
      <c r="O268" s="391"/>
      <c r="P268" s="391"/>
      <c r="Q268" s="391"/>
      <c r="R268" s="391"/>
      <c r="S268" s="391"/>
      <c r="T268" s="391"/>
      <c r="U268" s="391"/>
      <c r="V268" s="391"/>
      <c r="W268" s="391"/>
    </row>
    <row r="269" spans="1:23">
      <c r="A269" s="386" t="s">
        <v>194</v>
      </c>
      <c r="B269" s="347"/>
      <c r="C269" s="397"/>
      <c r="D269" s="397"/>
      <c r="E269" s="398"/>
      <c r="F269" s="399"/>
      <c r="G269" s="397"/>
      <c r="H269" s="400"/>
      <c r="I269" s="401"/>
      <c r="J269" s="397"/>
      <c r="K269" s="398"/>
      <c r="L269" s="390"/>
      <c r="M269" s="391"/>
      <c r="N269" s="391"/>
      <c r="O269" s="391"/>
      <c r="P269" s="391"/>
      <c r="Q269" s="391"/>
      <c r="R269" s="391"/>
      <c r="S269" s="391"/>
      <c r="T269" s="391"/>
      <c r="U269" s="391"/>
      <c r="V269" s="391"/>
      <c r="W269" s="391"/>
    </row>
    <row r="270" spans="1:23">
      <c r="A270" s="386" t="s">
        <v>194</v>
      </c>
      <c r="B270" s="347"/>
      <c r="C270" s="397"/>
      <c r="D270" s="397"/>
      <c r="E270" s="398"/>
      <c r="F270" s="399"/>
      <c r="G270" s="397"/>
      <c r="H270" s="400"/>
      <c r="I270" s="401"/>
      <c r="J270" s="397"/>
      <c r="K270" s="398"/>
      <c r="L270" s="390"/>
      <c r="M270" s="391"/>
      <c r="N270" s="391"/>
      <c r="O270" s="391"/>
      <c r="P270" s="391"/>
      <c r="Q270" s="391"/>
      <c r="R270" s="391"/>
      <c r="S270" s="391"/>
      <c r="T270" s="391"/>
      <c r="U270" s="391"/>
      <c r="V270" s="391"/>
      <c r="W270" s="391"/>
    </row>
    <row r="271" spans="1:23">
      <c r="A271" s="386" t="s">
        <v>194</v>
      </c>
      <c r="B271" s="347"/>
      <c r="C271" s="397"/>
      <c r="D271" s="397"/>
      <c r="E271" s="398"/>
      <c r="F271" s="399"/>
      <c r="G271" s="397"/>
      <c r="H271" s="400"/>
      <c r="I271" s="401"/>
      <c r="J271" s="397"/>
      <c r="K271" s="398"/>
      <c r="L271" s="390"/>
      <c r="M271" s="391"/>
      <c r="N271" s="391"/>
      <c r="O271" s="391"/>
      <c r="P271" s="391"/>
      <c r="Q271" s="391"/>
      <c r="R271" s="391"/>
      <c r="S271" s="391"/>
      <c r="T271" s="391"/>
      <c r="U271" s="391"/>
      <c r="V271" s="391"/>
      <c r="W271" s="391"/>
    </row>
    <row r="272" spans="1:23">
      <c r="A272" s="379" t="s">
        <v>166</v>
      </c>
      <c r="B272" s="347"/>
      <c r="C272" s="341">
        <v>2012909.1499999997</v>
      </c>
      <c r="D272" s="341">
        <v>5088514.5595011823</v>
      </c>
      <c r="E272" s="342">
        <v>5716399.0572535926</v>
      </c>
      <c r="F272" s="343">
        <v>3859235</v>
      </c>
      <c r="G272" s="341">
        <v>4181975</v>
      </c>
      <c r="H272" s="344">
        <v>3690900</v>
      </c>
      <c r="I272" s="345">
        <v>3719860.2492079996</v>
      </c>
      <c r="J272" s="341">
        <v>4001260</v>
      </c>
      <c r="K272" s="342">
        <v>3938485</v>
      </c>
      <c r="L272" s="390"/>
      <c r="M272" s="391"/>
      <c r="N272" s="391"/>
      <c r="O272" s="391"/>
      <c r="P272" s="391"/>
      <c r="Q272" s="391"/>
      <c r="R272" s="391"/>
      <c r="S272" s="391"/>
      <c r="T272" s="391"/>
      <c r="U272" s="391"/>
      <c r="V272" s="391"/>
      <c r="W272" s="391"/>
    </row>
    <row r="273" spans="1:23">
      <c r="A273" s="386" t="s">
        <v>139</v>
      </c>
      <c r="B273" s="347"/>
      <c r="C273" s="392">
        <v>2012909.1499999997</v>
      </c>
      <c r="D273" s="392">
        <v>5088514.5595011823</v>
      </c>
      <c r="E273" s="393">
        <v>5716399.0572535926</v>
      </c>
      <c r="F273" s="394">
        <v>3859235</v>
      </c>
      <c r="G273" s="392">
        <v>4181975</v>
      </c>
      <c r="H273" s="395">
        <v>3690900</v>
      </c>
      <c r="I273" s="396">
        <v>3719860.2492079996</v>
      </c>
      <c r="J273" s="392">
        <v>4001260</v>
      </c>
      <c r="K273" s="393">
        <v>3938485</v>
      </c>
      <c r="L273" s="390"/>
      <c r="M273" s="391"/>
      <c r="N273" s="391"/>
      <c r="O273" s="391"/>
      <c r="P273" s="391"/>
      <c r="Q273" s="391"/>
      <c r="R273" s="391"/>
      <c r="S273" s="391"/>
      <c r="T273" s="391"/>
      <c r="U273" s="391"/>
      <c r="V273" s="391"/>
      <c r="W273" s="391"/>
    </row>
    <row r="274" spans="1:23">
      <c r="A274" s="386" t="s">
        <v>194</v>
      </c>
      <c r="B274" s="347"/>
      <c r="C274" s="397"/>
      <c r="D274" s="397"/>
      <c r="E274" s="398"/>
      <c r="F274" s="399"/>
      <c r="G274" s="397"/>
      <c r="H274" s="400"/>
      <c r="I274" s="401"/>
      <c r="J274" s="397"/>
      <c r="K274" s="398"/>
      <c r="L274" s="390"/>
      <c r="M274" s="391"/>
      <c r="N274" s="391"/>
      <c r="O274" s="391"/>
      <c r="P274" s="391"/>
      <c r="Q274" s="391"/>
      <c r="R274" s="391"/>
      <c r="S274" s="391"/>
      <c r="T274" s="391"/>
      <c r="U274" s="391"/>
      <c r="V274" s="391"/>
      <c r="W274" s="391"/>
    </row>
    <row r="275" spans="1:23">
      <c r="A275" s="386" t="s">
        <v>194</v>
      </c>
      <c r="B275" s="347"/>
      <c r="C275" s="397"/>
      <c r="D275" s="397"/>
      <c r="E275" s="398"/>
      <c r="F275" s="399"/>
      <c r="G275" s="397"/>
      <c r="H275" s="400"/>
      <c r="I275" s="401"/>
      <c r="J275" s="397"/>
      <c r="K275" s="398"/>
      <c r="L275" s="390"/>
      <c r="M275" s="391"/>
      <c r="N275" s="391"/>
      <c r="O275" s="391"/>
      <c r="P275" s="391"/>
      <c r="Q275" s="391"/>
      <c r="R275" s="391"/>
      <c r="S275" s="391"/>
      <c r="T275" s="391"/>
      <c r="U275" s="391"/>
      <c r="V275" s="391"/>
      <c r="W275" s="391"/>
    </row>
    <row r="276" spans="1:23">
      <c r="A276" s="386" t="s">
        <v>194</v>
      </c>
      <c r="B276" s="347"/>
      <c r="C276" s="397"/>
      <c r="D276" s="397"/>
      <c r="E276" s="398"/>
      <c r="F276" s="399"/>
      <c r="G276" s="397"/>
      <c r="H276" s="400"/>
      <c r="I276" s="401"/>
      <c r="J276" s="397"/>
      <c r="K276" s="398"/>
      <c r="L276" s="390"/>
      <c r="M276" s="391"/>
      <c r="N276" s="391"/>
      <c r="O276" s="391"/>
      <c r="P276" s="391"/>
      <c r="Q276" s="391"/>
      <c r="R276" s="391"/>
      <c r="S276" s="391"/>
      <c r="T276" s="391"/>
      <c r="U276" s="391"/>
      <c r="V276" s="391"/>
      <c r="W276" s="391"/>
    </row>
    <row r="277" spans="1:23">
      <c r="A277" s="386" t="s">
        <v>194</v>
      </c>
      <c r="B277" s="347"/>
      <c r="C277" s="397"/>
      <c r="D277" s="397"/>
      <c r="E277" s="398"/>
      <c r="F277" s="399"/>
      <c r="G277" s="397"/>
      <c r="H277" s="400"/>
      <c r="I277" s="401"/>
      <c r="J277" s="397"/>
      <c r="K277" s="398"/>
      <c r="L277" s="390"/>
      <c r="M277" s="391"/>
      <c r="N277" s="391"/>
      <c r="O277" s="391"/>
      <c r="P277" s="391"/>
      <c r="Q277" s="391"/>
      <c r="R277" s="391"/>
      <c r="S277" s="391"/>
      <c r="T277" s="391"/>
      <c r="U277" s="391"/>
      <c r="V277" s="391"/>
      <c r="W277" s="391"/>
    </row>
    <row r="278" spans="1:23">
      <c r="A278" s="386" t="s">
        <v>194</v>
      </c>
      <c r="B278" s="347"/>
      <c r="C278" s="397"/>
      <c r="D278" s="397"/>
      <c r="E278" s="398"/>
      <c r="F278" s="399"/>
      <c r="G278" s="397"/>
      <c r="H278" s="400"/>
      <c r="I278" s="401"/>
      <c r="J278" s="397"/>
      <c r="K278" s="398"/>
      <c r="L278" s="390"/>
      <c r="M278" s="391"/>
      <c r="N278" s="391"/>
      <c r="O278" s="391"/>
      <c r="P278" s="391"/>
      <c r="Q278" s="391"/>
      <c r="R278" s="391"/>
      <c r="S278" s="391"/>
      <c r="T278" s="391"/>
      <c r="U278" s="391"/>
      <c r="V278" s="391"/>
      <c r="W278" s="391"/>
    </row>
    <row r="279" spans="1:23">
      <c r="A279" s="386" t="s">
        <v>194</v>
      </c>
      <c r="B279" s="347"/>
      <c r="C279" s="397"/>
      <c r="D279" s="397"/>
      <c r="E279" s="398"/>
      <c r="F279" s="399"/>
      <c r="G279" s="397"/>
      <c r="H279" s="400"/>
      <c r="I279" s="401"/>
      <c r="J279" s="397"/>
      <c r="K279" s="398"/>
      <c r="L279" s="390"/>
      <c r="M279" s="391"/>
      <c r="N279" s="391"/>
      <c r="O279" s="391"/>
      <c r="P279" s="391"/>
      <c r="Q279" s="391"/>
      <c r="R279" s="391"/>
      <c r="S279" s="391"/>
      <c r="T279" s="391"/>
      <c r="U279" s="391"/>
      <c r="V279" s="391"/>
      <c r="W279" s="391"/>
    </row>
    <row r="280" spans="1:23">
      <c r="A280" s="386" t="s">
        <v>194</v>
      </c>
      <c r="B280" s="347"/>
      <c r="C280" s="397"/>
      <c r="D280" s="397"/>
      <c r="E280" s="398"/>
      <c r="F280" s="399"/>
      <c r="G280" s="397"/>
      <c r="H280" s="400"/>
      <c r="I280" s="401"/>
      <c r="J280" s="397"/>
      <c r="K280" s="398"/>
      <c r="L280" s="390"/>
      <c r="M280" s="391"/>
      <c r="N280" s="391"/>
      <c r="O280" s="391"/>
      <c r="P280" s="391"/>
      <c r="Q280" s="391"/>
      <c r="R280" s="391"/>
      <c r="S280" s="391"/>
      <c r="T280" s="391"/>
      <c r="U280" s="391"/>
      <c r="V280" s="391"/>
      <c r="W280" s="391"/>
    </row>
    <row r="281" spans="1:23">
      <c r="A281" s="386" t="s">
        <v>194</v>
      </c>
      <c r="B281" s="347"/>
      <c r="C281" s="397"/>
      <c r="D281" s="397"/>
      <c r="E281" s="398"/>
      <c r="F281" s="399"/>
      <c r="G281" s="397"/>
      <c r="H281" s="400"/>
      <c r="I281" s="401"/>
      <c r="J281" s="397"/>
      <c r="K281" s="398"/>
      <c r="L281" s="390"/>
      <c r="M281" s="391"/>
      <c r="N281" s="391"/>
      <c r="O281" s="391"/>
      <c r="P281" s="391"/>
      <c r="Q281" s="391"/>
      <c r="R281" s="391"/>
      <c r="S281" s="391"/>
      <c r="T281" s="391"/>
      <c r="U281" s="391"/>
      <c r="V281" s="391"/>
      <c r="W281" s="391"/>
    </row>
    <row r="282" spans="1:23">
      <c r="A282" s="386" t="s">
        <v>194</v>
      </c>
      <c r="B282" s="347"/>
      <c r="C282" s="397"/>
      <c r="D282" s="397"/>
      <c r="E282" s="398"/>
      <c r="F282" s="399"/>
      <c r="G282" s="397"/>
      <c r="H282" s="400"/>
      <c r="I282" s="401"/>
      <c r="J282" s="397"/>
      <c r="K282" s="398"/>
      <c r="L282" s="390"/>
      <c r="M282" s="391"/>
      <c r="N282" s="391"/>
      <c r="O282" s="391"/>
      <c r="P282" s="391"/>
      <c r="Q282" s="391"/>
      <c r="R282" s="391"/>
      <c r="S282" s="391"/>
      <c r="T282" s="391"/>
      <c r="U282" s="391"/>
      <c r="V282" s="391"/>
      <c r="W282" s="391"/>
    </row>
    <row r="283" spans="1:23">
      <c r="A283" s="379" t="s">
        <v>167</v>
      </c>
      <c r="B283" s="347"/>
      <c r="C283" s="341">
        <v>0</v>
      </c>
      <c r="D283" s="341">
        <v>0</v>
      </c>
      <c r="E283" s="342">
        <v>0</v>
      </c>
      <c r="F283" s="343">
        <v>0</v>
      </c>
      <c r="G283" s="341">
        <v>0</v>
      </c>
      <c r="H283" s="344">
        <v>0</v>
      </c>
      <c r="I283" s="345">
        <v>0</v>
      </c>
      <c r="J283" s="341">
        <v>0</v>
      </c>
      <c r="K283" s="342">
        <v>0</v>
      </c>
      <c r="L283" s="390"/>
      <c r="M283" s="391"/>
      <c r="N283" s="391"/>
      <c r="O283" s="391"/>
      <c r="P283" s="391"/>
      <c r="Q283" s="391"/>
      <c r="R283" s="391"/>
      <c r="S283" s="391"/>
      <c r="T283" s="391"/>
      <c r="U283" s="391"/>
      <c r="V283" s="391"/>
      <c r="W283" s="391"/>
    </row>
    <row r="284" spans="1:23">
      <c r="A284" s="386">
        <v>0</v>
      </c>
      <c r="B284" s="347"/>
      <c r="C284" s="392">
        <v>0</v>
      </c>
      <c r="D284" s="392">
        <v>0</v>
      </c>
      <c r="E284" s="393">
        <v>0</v>
      </c>
      <c r="F284" s="394">
        <v>0</v>
      </c>
      <c r="G284" s="392">
        <v>0</v>
      </c>
      <c r="H284" s="395">
        <v>0</v>
      </c>
      <c r="I284" s="396">
        <v>0</v>
      </c>
      <c r="J284" s="392">
        <v>0</v>
      </c>
      <c r="K284" s="393">
        <v>0</v>
      </c>
      <c r="L284" s="390"/>
      <c r="M284" s="391"/>
      <c r="N284" s="391"/>
      <c r="O284" s="391"/>
      <c r="P284" s="391"/>
      <c r="Q284" s="391"/>
      <c r="R284" s="391"/>
      <c r="S284" s="391"/>
      <c r="T284" s="391"/>
      <c r="U284" s="391"/>
      <c r="V284" s="391"/>
      <c r="W284" s="391"/>
    </row>
    <row r="285" spans="1:23">
      <c r="A285" s="386">
        <v>0</v>
      </c>
      <c r="B285" s="347"/>
      <c r="C285" s="397"/>
      <c r="D285" s="397"/>
      <c r="E285" s="398"/>
      <c r="F285" s="399"/>
      <c r="G285" s="397"/>
      <c r="H285" s="400"/>
      <c r="I285" s="401"/>
      <c r="J285" s="397"/>
      <c r="K285" s="398"/>
      <c r="L285" s="390"/>
      <c r="M285" s="391"/>
      <c r="N285" s="391"/>
      <c r="O285" s="391"/>
      <c r="P285" s="391"/>
      <c r="Q285" s="391"/>
      <c r="R285" s="391"/>
      <c r="S285" s="391"/>
      <c r="T285" s="391"/>
      <c r="U285" s="391"/>
      <c r="V285" s="391"/>
      <c r="W285" s="391"/>
    </row>
    <row r="286" spans="1:23">
      <c r="A286" s="386">
        <v>0</v>
      </c>
      <c r="B286" s="347"/>
      <c r="C286" s="397"/>
      <c r="D286" s="397"/>
      <c r="E286" s="398"/>
      <c r="F286" s="399"/>
      <c r="G286" s="397"/>
      <c r="H286" s="400"/>
      <c r="I286" s="401"/>
      <c r="J286" s="397"/>
      <c r="K286" s="398"/>
      <c r="L286" s="390"/>
      <c r="M286" s="391"/>
      <c r="N286" s="391"/>
      <c r="O286" s="391"/>
      <c r="P286" s="391"/>
      <c r="Q286" s="391"/>
      <c r="R286" s="391"/>
      <c r="S286" s="391"/>
      <c r="T286" s="391"/>
      <c r="U286" s="391"/>
      <c r="V286" s="391"/>
      <c r="W286" s="391"/>
    </row>
    <row r="287" spans="1:23">
      <c r="A287" s="386">
        <v>0</v>
      </c>
      <c r="B287" s="347"/>
      <c r="C287" s="397"/>
      <c r="D287" s="397"/>
      <c r="E287" s="398"/>
      <c r="F287" s="399"/>
      <c r="G287" s="397"/>
      <c r="H287" s="400"/>
      <c r="I287" s="401"/>
      <c r="J287" s="397"/>
      <c r="K287" s="398"/>
      <c r="L287" s="390"/>
      <c r="M287" s="391"/>
      <c r="N287" s="391"/>
      <c r="O287" s="391"/>
      <c r="P287" s="391"/>
      <c r="Q287" s="391"/>
      <c r="R287" s="391"/>
      <c r="S287" s="391"/>
      <c r="T287" s="391"/>
      <c r="U287" s="391"/>
      <c r="V287" s="391"/>
      <c r="W287" s="391"/>
    </row>
    <row r="288" spans="1:23">
      <c r="A288" s="386">
        <v>0</v>
      </c>
      <c r="B288" s="347"/>
      <c r="C288" s="397"/>
      <c r="D288" s="397"/>
      <c r="E288" s="398"/>
      <c r="F288" s="399"/>
      <c r="G288" s="397"/>
      <c r="H288" s="400"/>
      <c r="I288" s="401"/>
      <c r="J288" s="397"/>
      <c r="K288" s="398"/>
      <c r="L288" s="390"/>
      <c r="M288" s="391"/>
      <c r="N288" s="391"/>
      <c r="O288" s="391"/>
      <c r="P288" s="391"/>
      <c r="Q288" s="391"/>
      <c r="R288" s="391"/>
      <c r="S288" s="391"/>
      <c r="T288" s="391"/>
      <c r="U288" s="391"/>
      <c r="V288" s="391"/>
      <c r="W288" s="391"/>
    </row>
    <row r="289" spans="1:23">
      <c r="A289" s="386">
        <v>0</v>
      </c>
      <c r="B289" s="347"/>
      <c r="C289" s="397"/>
      <c r="D289" s="397"/>
      <c r="E289" s="398"/>
      <c r="F289" s="399"/>
      <c r="G289" s="397"/>
      <c r="H289" s="400"/>
      <c r="I289" s="401"/>
      <c r="J289" s="397"/>
      <c r="K289" s="398"/>
      <c r="L289" s="390"/>
      <c r="M289" s="391"/>
      <c r="N289" s="391"/>
      <c r="O289" s="391"/>
      <c r="P289" s="391"/>
      <c r="Q289" s="391"/>
      <c r="R289" s="391"/>
      <c r="S289" s="391"/>
      <c r="T289" s="391"/>
      <c r="U289" s="391"/>
      <c r="V289" s="391"/>
      <c r="W289" s="391"/>
    </row>
    <row r="290" spans="1:23">
      <c r="A290" s="386">
        <v>0</v>
      </c>
      <c r="B290" s="347"/>
      <c r="C290" s="397"/>
      <c r="D290" s="397"/>
      <c r="E290" s="398"/>
      <c r="F290" s="399"/>
      <c r="G290" s="397"/>
      <c r="H290" s="400"/>
      <c r="I290" s="401"/>
      <c r="J290" s="397"/>
      <c r="K290" s="398"/>
      <c r="L290" s="390"/>
      <c r="M290" s="391"/>
      <c r="N290" s="391"/>
      <c r="O290" s="391"/>
      <c r="P290" s="391"/>
      <c r="Q290" s="391"/>
      <c r="R290" s="391"/>
      <c r="S290" s="391"/>
      <c r="T290" s="391"/>
      <c r="U290" s="391"/>
      <c r="V290" s="391"/>
      <c r="W290" s="391"/>
    </row>
    <row r="291" spans="1:23">
      <c r="A291" s="386">
        <v>0</v>
      </c>
      <c r="B291" s="347"/>
      <c r="C291" s="397"/>
      <c r="D291" s="397"/>
      <c r="E291" s="398"/>
      <c r="F291" s="399"/>
      <c r="G291" s="397"/>
      <c r="H291" s="400"/>
      <c r="I291" s="401"/>
      <c r="J291" s="397"/>
      <c r="K291" s="398"/>
      <c r="L291" s="390"/>
      <c r="M291" s="391"/>
      <c r="N291" s="391"/>
      <c r="O291" s="391"/>
      <c r="P291" s="391"/>
      <c r="Q291" s="391"/>
      <c r="R291" s="391"/>
      <c r="S291" s="391"/>
      <c r="T291" s="391"/>
      <c r="U291" s="391"/>
      <c r="V291" s="391"/>
      <c r="W291" s="391"/>
    </row>
    <row r="292" spans="1:23">
      <c r="A292" s="386">
        <v>0</v>
      </c>
      <c r="B292" s="347"/>
      <c r="C292" s="397"/>
      <c r="D292" s="397"/>
      <c r="E292" s="398"/>
      <c r="F292" s="399"/>
      <c r="G292" s="397"/>
      <c r="H292" s="400"/>
      <c r="I292" s="401"/>
      <c r="J292" s="397"/>
      <c r="K292" s="398"/>
      <c r="L292" s="390"/>
      <c r="M292" s="391"/>
      <c r="N292" s="391"/>
      <c r="O292" s="391"/>
      <c r="P292" s="391"/>
      <c r="Q292" s="391"/>
      <c r="R292" s="391"/>
      <c r="S292" s="391"/>
      <c r="T292" s="391"/>
      <c r="U292" s="391"/>
      <c r="V292" s="391"/>
      <c r="W292" s="391"/>
    </row>
    <row r="293" spans="1:23">
      <c r="A293" s="386">
        <v>0</v>
      </c>
      <c r="B293" s="347"/>
      <c r="C293" s="397"/>
      <c r="D293" s="397"/>
      <c r="E293" s="398"/>
      <c r="F293" s="399"/>
      <c r="G293" s="397"/>
      <c r="H293" s="400"/>
      <c r="I293" s="401"/>
      <c r="J293" s="397"/>
      <c r="K293" s="398"/>
      <c r="L293" s="390"/>
      <c r="M293" s="391"/>
      <c r="N293" s="391"/>
      <c r="O293" s="391"/>
      <c r="P293" s="391"/>
      <c r="Q293" s="391"/>
      <c r="R293" s="391"/>
      <c r="S293" s="391"/>
      <c r="T293" s="391"/>
      <c r="U293" s="391"/>
      <c r="V293" s="391"/>
      <c r="W293" s="391"/>
    </row>
    <row r="294" spans="1:23">
      <c r="A294" s="379" t="s">
        <v>168</v>
      </c>
      <c r="B294" s="347"/>
      <c r="C294" s="341">
        <v>0</v>
      </c>
      <c r="D294" s="341">
        <v>0</v>
      </c>
      <c r="E294" s="342">
        <v>0</v>
      </c>
      <c r="F294" s="343">
        <v>0</v>
      </c>
      <c r="G294" s="341">
        <v>0</v>
      </c>
      <c r="H294" s="344">
        <v>0</v>
      </c>
      <c r="I294" s="345">
        <v>0</v>
      </c>
      <c r="J294" s="341">
        <v>0</v>
      </c>
      <c r="K294" s="342">
        <v>0</v>
      </c>
      <c r="L294" s="390"/>
      <c r="M294" s="391"/>
      <c r="N294" s="391"/>
      <c r="O294" s="391"/>
      <c r="P294" s="391"/>
      <c r="Q294" s="391"/>
      <c r="R294" s="391"/>
      <c r="S294" s="391"/>
      <c r="T294" s="391"/>
      <c r="U294" s="391"/>
      <c r="V294" s="391"/>
      <c r="W294" s="391"/>
    </row>
    <row r="295" spans="1:23">
      <c r="A295" s="386">
        <v>0</v>
      </c>
      <c r="B295" s="347"/>
      <c r="C295" s="392">
        <v>0</v>
      </c>
      <c r="D295" s="392">
        <v>0</v>
      </c>
      <c r="E295" s="393">
        <v>0</v>
      </c>
      <c r="F295" s="394">
        <v>0</v>
      </c>
      <c r="G295" s="392">
        <v>0</v>
      </c>
      <c r="H295" s="395">
        <v>0</v>
      </c>
      <c r="I295" s="396">
        <v>0</v>
      </c>
      <c r="J295" s="392">
        <v>0</v>
      </c>
      <c r="K295" s="393">
        <v>0</v>
      </c>
      <c r="L295" s="390"/>
      <c r="M295" s="391"/>
      <c r="N295" s="391"/>
      <c r="O295" s="391"/>
      <c r="P295" s="391"/>
      <c r="Q295" s="391"/>
      <c r="R295" s="391"/>
      <c r="S295" s="391"/>
      <c r="T295" s="391"/>
      <c r="U295" s="391"/>
      <c r="V295" s="391"/>
      <c r="W295" s="391"/>
    </row>
    <row r="296" spans="1:23">
      <c r="A296" s="386">
        <v>0</v>
      </c>
      <c r="B296" s="347"/>
      <c r="C296" s="397"/>
      <c r="D296" s="397"/>
      <c r="E296" s="398"/>
      <c r="F296" s="399"/>
      <c r="G296" s="397"/>
      <c r="H296" s="400"/>
      <c r="I296" s="401"/>
      <c r="J296" s="397"/>
      <c r="K296" s="398"/>
      <c r="L296" s="390"/>
      <c r="M296" s="391"/>
      <c r="N296" s="391"/>
      <c r="O296" s="391"/>
      <c r="P296" s="391"/>
      <c r="Q296" s="391"/>
      <c r="R296" s="391"/>
      <c r="S296" s="391"/>
      <c r="T296" s="391"/>
      <c r="U296" s="391"/>
      <c r="V296" s="391"/>
      <c r="W296" s="391"/>
    </row>
    <row r="297" spans="1:23">
      <c r="A297" s="386">
        <v>0</v>
      </c>
      <c r="B297" s="347"/>
      <c r="C297" s="397"/>
      <c r="D297" s="397"/>
      <c r="E297" s="398"/>
      <c r="F297" s="399"/>
      <c r="G297" s="397"/>
      <c r="H297" s="400"/>
      <c r="I297" s="401"/>
      <c r="J297" s="397"/>
      <c r="K297" s="398"/>
      <c r="L297" s="390"/>
      <c r="M297" s="391"/>
      <c r="N297" s="391"/>
      <c r="O297" s="391"/>
      <c r="P297" s="391"/>
      <c r="Q297" s="391"/>
      <c r="R297" s="391"/>
      <c r="S297" s="391"/>
      <c r="T297" s="391"/>
      <c r="U297" s="391"/>
      <c r="V297" s="391"/>
      <c r="W297" s="391"/>
    </row>
    <row r="298" spans="1:23">
      <c r="A298" s="386">
        <v>0</v>
      </c>
      <c r="B298" s="347"/>
      <c r="C298" s="397"/>
      <c r="D298" s="397"/>
      <c r="E298" s="398"/>
      <c r="F298" s="399"/>
      <c r="G298" s="397"/>
      <c r="H298" s="400"/>
      <c r="I298" s="401"/>
      <c r="J298" s="397"/>
      <c r="K298" s="398"/>
      <c r="L298" s="390"/>
      <c r="M298" s="391"/>
      <c r="N298" s="391"/>
      <c r="O298" s="391"/>
      <c r="P298" s="391"/>
      <c r="Q298" s="391"/>
      <c r="R298" s="391"/>
      <c r="S298" s="391"/>
      <c r="T298" s="391"/>
      <c r="U298" s="391"/>
      <c r="V298" s="391"/>
      <c r="W298" s="391"/>
    </row>
    <row r="299" spans="1:23">
      <c r="A299" s="386">
        <v>0</v>
      </c>
      <c r="B299" s="347"/>
      <c r="C299" s="397"/>
      <c r="D299" s="397"/>
      <c r="E299" s="398"/>
      <c r="F299" s="399"/>
      <c r="G299" s="397"/>
      <c r="H299" s="400"/>
      <c r="I299" s="401"/>
      <c r="J299" s="397"/>
      <c r="K299" s="398"/>
      <c r="L299" s="390"/>
      <c r="M299" s="391"/>
      <c r="N299" s="391"/>
      <c r="O299" s="391"/>
      <c r="P299" s="391"/>
      <c r="Q299" s="391"/>
      <c r="R299" s="391"/>
      <c r="S299" s="391"/>
      <c r="T299" s="391"/>
      <c r="U299" s="391"/>
      <c r="V299" s="391"/>
      <c r="W299" s="391"/>
    </row>
    <row r="300" spans="1:23">
      <c r="A300" s="386">
        <v>0</v>
      </c>
      <c r="B300" s="347"/>
      <c r="C300" s="397"/>
      <c r="D300" s="397"/>
      <c r="E300" s="398"/>
      <c r="F300" s="399"/>
      <c r="G300" s="397"/>
      <c r="H300" s="400"/>
      <c r="I300" s="401"/>
      <c r="J300" s="397"/>
      <c r="K300" s="398"/>
      <c r="L300" s="390"/>
      <c r="M300" s="391"/>
      <c r="N300" s="391"/>
      <c r="O300" s="391"/>
      <c r="P300" s="391"/>
      <c r="Q300" s="391"/>
      <c r="R300" s="391"/>
      <c r="S300" s="391"/>
      <c r="T300" s="391"/>
      <c r="U300" s="391"/>
      <c r="V300" s="391"/>
      <c r="W300" s="391"/>
    </row>
    <row r="301" spans="1:23">
      <c r="A301" s="386">
        <v>0</v>
      </c>
      <c r="B301" s="347"/>
      <c r="C301" s="397"/>
      <c r="D301" s="397"/>
      <c r="E301" s="398"/>
      <c r="F301" s="399"/>
      <c r="G301" s="397"/>
      <c r="H301" s="400"/>
      <c r="I301" s="401"/>
      <c r="J301" s="397"/>
      <c r="K301" s="398"/>
      <c r="L301" s="390"/>
      <c r="M301" s="391"/>
      <c r="N301" s="391"/>
      <c r="O301" s="391"/>
      <c r="P301" s="391"/>
      <c r="Q301" s="391"/>
      <c r="R301" s="391"/>
      <c r="S301" s="391"/>
      <c r="T301" s="391"/>
      <c r="U301" s="391"/>
      <c r="V301" s="391"/>
      <c r="W301" s="391"/>
    </row>
    <row r="302" spans="1:23">
      <c r="A302" s="386">
        <v>0</v>
      </c>
      <c r="B302" s="347"/>
      <c r="C302" s="397"/>
      <c r="D302" s="397"/>
      <c r="E302" s="398"/>
      <c r="F302" s="399"/>
      <c r="G302" s="397"/>
      <c r="H302" s="400"/>
      <c r="I302" s="401"/>
      <c r="J302" s="397"/>
      <c r="K302" s="398"/>
      <c r="L302" s="390"/>
      <c r="M302" s="391"/>
      <c r="N302" s="391"/>
      <c r="O302" s="391"/>
      <c r="P302" s="391"/>
      <c r="Q302" s="391"/>
      <c r="R302" s="391"/>
      <c r="S302" s="391"/>
      <c r="T302" s="391"/>
      <c r="U302" s="391"/>
      <c r="V302" s="391"/>
      <c r="W302" s="391"/>
    </row>
    <row r="303" spans="1:23">
      <c r="A303" s="386">
        <v>0</v>
      </c>
      <c r="B303" s="347"/>
      <c r="C303" s="397"/>
      <c r="D303" s="397"/>
      <c r="E303" s="398"/>
      <c r="F303" s="399"/>
      <c r="G303" s="397"/>
      <c r="H303" s="400"/>
      <c r="I303" s="401"/>
      <c r="J303" s="397"/>
      <c r="K303" s="398"/>
      <c r="L303" s="390"/>
      <c r="M303" s="391"/>
      <c r="N303" s="391"/>
      <c r="O303" s="391"/>
      <c r="P303" s="391"/>
      <c r="Q303" s="391"/>
      <c r="R303" s="391"/>
      <c r="S303" s="391"/>
      <c r="T303" s="391"/>
      <c r="U303" s="391"/>
      <c r="V303" s="391"/>
      <c r="W303" s="391"/>
    </row>
    <row r="304" spans="1:23">
      <c r="A304" s="386">
        <v>0</v>
      </c>
      <c r="B304" s="347"/>
      <c r="C304" s="397"/>
      <c r="D304" s="397"/>
      <c r="E304" s="398"/>
      <c r="F304" s="399"/>
      <c r="G304" s="397"/>
      <c r="H304" s="400"/>
      <c r="I304" s="401"/>
      <c r="J304" s="397"/>
      <c r="K304" s="398"/>
      <c r="L304" s="390"/>
      <c r="M304" s="391"/>
      <c r="N304" s="391"/>
      <c r="O304" s="391"/>
      <c r="P304" s="391"/>
      <c r="Q304" s="391"/>
      <c r="R304" s="391"/>
      <c r="S304" s="391"/>
      <c r="T304" s="391"/>
      <c r="U304" s="391"/>
      <c r="V304" s="391"/>
      <c r="W304" s="391"/>
    </row>
    <row r="305" spans="1:23">
      <c r="A305" s="379" t="s">
        <v>169</v>
      </c>
      <c r="B305" s="347"/>
      <c r="C305" s="341">
        <v>0</v>
      </c>
      <c r="D305" s="341">
        <v>0</v>
      </c>
      <c r="E305" s="342">
        <v>0</v>
      </c>
      <c r="F305" s="343">
        <v>0</v>
      </c>
      <c r="G305" s="341">
        <v>0</v>
      </c>
      <c r="H305" s="344">
        <v>0</v>
      </c>
      <c r="I305" s="345">
        <v>0</v>
      </c>
      <c r="J305" s="341">
        <v>0</v>
      </c>
      <c r="K305" s="342">
        <v>0</v>
      </c>
      <c r="L305" s="390"/>
      <c r="M305" s="391"/>
      <c r="N305" s="391"/>
      <c r="O305" s="391"/>
      <c r="P305" s="391"/>
      <c r="Q305" s="391"/>
      <c r="R305" s="391"/>
      <c r="S305" s="391"/>
      <c r="T305" s="391"/>
      <c r="U305" s="391"/>
      <c r="V305" s="391"/>
      <c r="W305" s="391"/>
    </row>
    <row r="306" spans="1:23">
      <c r="A306" s="386">
        <v>0</v>
      </c>
      <c r="B306" s="347"/>
      <c r="C306" s="392">
        <v>0</v>
      </c>
      <c r="D306" s="392">
        <v>0</v>
      </c>
      <c r="E306" s="393">
        <v>0</v>
      </c>
      <c r="F306" s="394">
        <v>0</v>
      </c>
      <c r="G306" s="392">
        <v>0</v>
      </c>
      <c r="H306" s="395">
        <v>0</v>
      </c>
      <c r="I306" s="396">
        <v>0</v>
      </c>
      <c r="J306" s="392">
        <v>0</v>
      </c>
      <c r="K306" s="393">
        <v>0</v>
      </c>
      <c r="L306" s="390"/>
      <c r="M306" s="391"/>
      <c r="N306" s="391"/>
      <c r="O306" s="391"/>
      <c r="P306" s="391"/>
      <c r="Q306" s="391"/>
      <c r="R306" s="391"/>
      <c r="S306" s="391"/>
      <c r="T306" s="391"/>
      <c r="U306" s="391"/>
      <c r="V306" s="391"/>
      <c r="W306" s="391"/>
    </row>
    <row r="307" spans="1:23">
      <c r="A307" s="386">
        <v>0</v>
      </c>
      <c r="B307" s="347"/>
      <c r="C307" s="392">
        <v>0</v>
      </c>
      <c r="D307" s="392">
        <v>0</v>
      </c>
      <c r="E307" s="393">
        <v>0</v>
      </c>
      <c r="F307" s="394">
        <v>0</v>
      </c>
      <c r="G307" s="392">
        <v>0</v>
      </c>
      <c r="H307" s="395">
        <v>0</v>
      </c>
      <c r="I307" s="396">
        <v>0</v>
      </c>
      <c r="J307" s="392">
        <v>0</v>
      </c>
      <c r="K307" s="393">
        <v>0</v>
      </c>
      <c r="L307" s="390"/>
      <c r="M307" s="391"/>
      <c r="N307" s="391"/>
      <c r="O307" s="391"/>
      <c r="P307" s="391"/>
      <c r="Q307" s="391"/>
      <c r="R307" s="391"/>
      <c r="S307" s="391"/>
      <c r="T307" s="391"/>
      <c r="U307" s="391"/>
      <c r="V307" s="391"/>
      <c r="W307" s="391"/>
    </row>
    <row r="308" spans="1:23">
      <c r="A308" s="386">
        <v>0</v>
      </c>
      <c r="B308" s="347"/>
      <c r="C308" s="397"/>
      <c r="D308" s="397"/>
      <c r="E308" s="398"/>
      <c r="F308" s="399"/>
      <c r="G308" s="397"/>
      <c r="H308" s="400"/>
      <c r="I308" s="401"/>
      <c r="J308" s="397"/>
      <c r="K308" s="398"/>
      <c r="L308" s="390"/>
      <c r="M308" s="391"/>
      <c r="N308" s="391"/>
      <c r="O308" s="391"/>
      <c r="P308" s="391"/>
      <c r="Q308" s="391"/>
      <c r="R308" s="391"/>
      <c r="S308" s="391"/>
      <c r="T308" s="391"/>
      <c r="U308" s="391"/>
      <c r="V308" s="391"/>
      <c r="W308" s="391"/>
    </row>
    <row r="309" spans="1:23">
      <c r="A309" s="386">
        <v>0</v>
      </c>
      <c r="B309" s="347"/>
      <c r="C309" s="397"/>
      <c r="D309" s="397"/>
      <c r="E309" s="398"/>
      <c r="F309" s="399"/>
      <c r="G309" s="397"/>
      <c r="H309" s="400"/>
      <c r="I309" s="401"/>
      <c r="J309" s="397"/>
      <c r="K309" s="398"/>
      <c r="L309" s="390"/>
      <c r="M309" s="391"/>
      <c r="N309" s="391"/>
      <c r="O309" s="391"/>
      <c r="P309" s="391"/>
      <c r="Q309" s="391"/>
      <c r="R309" s="391"/>
      <c r="S309" s="391"/>
      <c r="T309" s="391"/>
      <c r="U309" s="391"/>
      <c r="V309" s="391"/>
      <c r="W309" s="391"/>
    </row>
    <row r="310" spans="1:23">
      <c r="A310" s="386">
        <v>0</v>
      </c>
      <c r="B310" s="347"/>
      <c r="C310" s="397"/>
      <c r="D310" s="397"/>
      <c r="E310" s="398"/>
      <c r="F310" s="399"/>
      <c r="G310" s="397"/>
      <c r="H310" s="400"/>
      <c r="I310" s="401"/>
      <c r="J310" s="397"/>
      <c r="K310" s="398"/>
      <c r="L310" s="390"/>
      <c r="M310" s="391"/>
      <c r="N310" s="391"/>
      <c r="O310" s="391"/>
      <c r="P310" s="391"/>
      <c r="Q310" s="391"/>
      <c r="R310" s="391"/>
      <c r="S310" s="391"/>
      <c r="T310" s="391"/>
      <c r="U310" s="391"/>
      <c r="V310" s="391"/>
      <c r="W310" s="391"/>
    </row>
    <row r="311" spans="1:23">
      <c r="A311" s="386">
        <v>0</v>
      </c>
      <c r="B311" s="347"/>
      <c r="C311" s="397"/>
      <c r="D311" s="397"/>
      <c r="E311" s="398"/>
      <c r="F311" s="399"/>
      <c r="G311" s="397"/>
      <c r="H311" s="400"/>
      <c r="I311" s="401"/>
      <c r="J311" s="397"/>
      <c r="K311" s="398"/>
      <c r="L311" s="390"/>
      <c r="M311" s="391"/>
      <c r="N311" s="391"/>
      <c r="O311" s="391"/>
      <c r="P311" s="391"/>
      <c r="Q311" s="391"/>
      <c r="R311" s="391"/>
      <c r="S311" s="391"/>
      <c r="T311" s="391"/>
      <c r="U311" s="391"/>
      <c r="V311" s="391"/>
      <c r="W311" s="391"/>
    </row>
    <row r="312" spans="1:23">
      <c r="A312" s="386">
        <v>0</v>
      </c>
      <c r="B312" s="347"/>
      <c r="C312" s="397"/>
      <c r="D312" s="397"/>
      <c r="E312" s="398"/>
      <c r="F312" s="399"/>
      <c r="G312" s="397"/>
      <c r="H312" s="400"/>
      <c r="I312" s="401"/>
      <c r="J312" s="397"/>
      <c r="K312" s="398"/>
      <c r="L312" s="390"/>
      <c r="M312" s="391"/>
      <c r="N312" s="391"/>
      <c r="O312" s="391"/>
      <c r="P312" s="391"/>
      <c r="Q312" s="391"/>
      <c r="R312" s="391"/>
      <c r="S312" s="391"/>
      <c r="T312" s="391"/>
      <c r="U312" s="391"/>
      <c r="V312" s="391"/>
      <c r="W312" s="391"/>
    </row>
    <row r="313" spans="1:23">
      <c r="A313" s="386">
        <v>0</v>
      </c>
      <c r="B313" s="347"/>
      <c r="C313" s="397"/>
      <c r="D313" s="397"/>
      <c r="E313" s="398"/>
      <c r="F313" s="399"/>
      <c r="G313" s="397"/>
      <c r="H313" s="400"/>
      <c r="I313" s="401"/>
      <c r="J313" s="397"/>
      <c r="K313" s="398"/>
      <c r="L313" s="390"/>
      <c r="M313" s="391"/>
      <c r="N313" s="391"/>
      <c r="O313" s="391"/>
      <c r="P313" s="391"/>
      <c r="Q313" s="391"/>
      <c r="R313" s="391"/>
      <c r="S313" s="391"/>
      <c r="T313" s="391"/>
      <c r="U313" s="391"/>
      <c r="V313" s="391"/>
      <c r="W313" s="391"/>
    </row>
    <row r="314" spans="1:23">
      <c r="A314" s="386">
        <v>0</v>
      </c>
      <c r="B314" s="347"/>
      <c r="C314" s="397"/>
      <c r="D314" s="397"/>
      <c r="E314" s="398"/>
      <c r="F314" s="399"/>
      <c r="G314" s="397"/>
      <c r="H314" s="400"/>
      <c r="I314" s="401"/>
      <c r="J314" s="397"/>
      <c r="K314" s="398"/>
      <c r="L314" s="390"/>
      <c r="M314" s="391"/>
      <c r="N314" s="391"/>
      <c r="O314" s="391"/>
      <c r="P314" s="391"/>
      <c r="Q314" s="391"/>
      <c r="R314" s="391"/>
      <c r="S314" s="391"/>
      <c r="T314" s="391"/>
      <c r="U314" s="391"/>
      <c r="V314" s="391"/>
      <c r="W314" s="391"/>
    </row>
    <row r="315" spans="1:23">
      <c r="A315" s="386">
        <v>0</v>
      </c>
      <c r="B315" s="347"/>
      <c r="C315" s="397"/>
      <c r="D315" s="397"/>
      <c r="E315" s="398"/>
      <c r="F315" s="399"/>
      <c r="G315" s="397"/>
      <c r="H315" s="400"/>
      <c r="I315" s="401"/>
      <c r="J315" s="397"/>
      <c r="K315" s="398"/>
      <c r="L315" s="390"/>
      <c r="M315" s="391"/>
      <c r="N315" s="391"/>
      <c r="O315" s="391"/>
      <c r="P315" s="391"/>
      <c r="Q315" s="391"/>
      <c r="R315" s="391"/>
      <c r="S315" s="391"/>
      <c r="T315" s="391"/>
      <c r="U315" s="391"/>
      <c r="V315" s="391"/>
      <c r="W315" s="391"/>
    </row>
    <row r="316" spans="1:23">
      <c r="A316" s="379" t="s">
        <v>170</v>
      </c>
      <c r="B316" s="347"/>
      <c r="C316" s="341">
        <v>0</v>
      </c>
      <c r="D316" s="341">
        <v>0</v>
      </c>
      <c r="E316" s="342">
        <v>0</v>
      </c>
      <c r="F316" s="343">
        <v>0</v>
      </c>
      <c r="G316" s="341">
        <v>0</v>
      </c>
      <c r="H316" s="344">
        <v>0</v>
      </c>
      <c r="I316" s="345">
        <v>0</v>
      </c>
      <c r="J316" s="341">
        <v>0</v>
      </c>
      <c r="K316" s="342">
        <v>0</v>
      </c>
      <c r="L316" s="390"/>
      <c r="M316" s="391"/>
      <c r="N316" s="391"/>
      <c r="O316" s="391"/>
      <c r="P316" s="391"/>
      <c r="Q316" s="391"/>
      <c r="R316" s="391"/>
      <c r="S316" s="391"/>
      <c r="T316" s="391"/>
      <c r="U316" s="391"/>
      <c r="V316" s="391"/>
      <c r="W316" s="391"/>
    </row>
    <row r="317" spans="1:23">
      <c r="A317" s="386" t="s">
        <v>217</v>
      </c>
      <c r="B317" s="347"/>
      <c r="C317" s="397"/>
      <c r="D317" s="397"/>
      <c r="E317" s="398"/>
      <c r="F317" s="399"/>
      <c r="G317" s="397"/>
      <c r="H317" s="400"/>
      <c r="I317" s="401"/>
      <c r="J317" s="397"/>
      <c r="K317" s="398"/>
      <c r="L317" s="390"/>
      <c r="M317" s="391"/>
      <c r="N317" s="391"/>
      <c r="O317" s="391"/>
      <c r="P317" s="391"/>
      <c r="Q317" s="391"/>
      <c r="R317" s="391"/>
      <c r="S317" s="391"/>
      <c r="T317" s="391"/>
      <c r="U317" s="391"/>
      <c r="V317" s="391"/>
      <c r="W317" s="391"/>
    </row>
    <row r="318" spans="1:23">
      <c r="A318" s="386">
        <v>0</v>
      </c>
      <c r="B318" s="347"/>
      <c r="C318" s="397"/>
      <c r="D318" s="397"/>
      <c r="E318" s="398"/>
      <c r="F318" s="399"/>
      <c r="G318" s="397"/>
      <c r="H318" s="400"/>
      <c r="I318" s="401"/>
      <c r="J318" s="397"/>
      <c r="K318" s="398"/>
      <c r="L318" s="390"/>
      <c r="M318" s="391"/>
      <c r="N318" s="391"/>
      <c r="O318" s="391"/>
      <c r="P318" s="391"/>
      <c r="Q318" s="391"/>
      <c r="R318" s="391"/>
      <c r="S318" s="391"/>
      <c r="T318" s="391"/>
      <c r="U318" s="391"/>
      <c r="V318" s="391"/>
      <c r="W318" s="391"/>
    </row>
    <row r="319" spans="1:23">
      <c r="A319" s="386">
        <v>0</v>
      </c>
      <c r="B319" s="347"/>
      <c r="C319" s="397"/>
      <c r="D319" s="397"/>
      <c r="E319" s="398"/>
      <c r="F319" s="399"/>
      <c r="G319" s="397"/>
      <c r="H319" s="400"/>
      <c r="I319" s="401"/>
      <c r="J319" s="397"/>
      <c r="K319" s="398"/>
      <c r="L319" s="390"/>
      <c r="M319" s="391"/>
      <c r="N319" s="391"/>
      <c r="O319" s="391"/>
      <c r="P319" s="391"/>
      <c r="Q319" s="391"/>
      <c r="R319" s="391"/>
      <c r="S319" s="391"/>
      <c r="T319" s="391"/>
      <c r="U319" s="391"/>
      <c r="V319" s="391"/>
      <c r="W319" s="391"/>
    </row>
    <row r="320" spans="1:23">
      <c r="A320" s="386">
        <v>0</v>
      </c>
      <c r="B320" s="347"/>
      <c r="C320" s="397"/>
      <c r="D320" s="397"/>
      <c r="E320" s="398"/>
      <c r="F320" s="399"/>
      <c r="G320" s="397"/>
      <c r="H320" s="400"/>
      <c r="I320" s="401"/>
      <c r="J320" s="397"/>
      <c r="K320" s="398"/>
      <c r="L320" s="390"/>
      <c r="M320" s="391"/>
      <c r="N320" s="391"/>
      <c r="O320" s="391"/>
      <c r="P320" s="391"/>
      <c r="Q320" s="391"/>
      <c r="R320" s="391"/>
      <c r="S320" s="391"/>
      <c r="T320" s="391"/>
      <c r="U320" s="391"/>
      <c r="V320" s="391"/>
      <c r="W320" s="391"/>
    </row>
    <row r="321" spans="1:23">
      <c r="A321" s="386">
        <v>0</v>
      </c>
      <c r="B321" s="347"/>
      <c r="C321" s="397"/>
      <c r="D321" s="397"/>
      <c r="E321" s="398"/>
      <c r="F321" s="399"/>
      <c r="G321" s="397"/>
      <c r="H321" s="400"/>
      <c r="I321" s="401"/>
      <c r="J321" s="397"/>
      <c r="K321" s="398"/>
      <c r="L321" s="390"/>
      <c r="M321" s="391"/>
      <c r="N321" s="391"/>
      <c r="O321" s="391"/>
      <c r="P321" s="391"/>
      <c r="Q321" s="391"/>
      <c r="R321" s="391"/>
      <c r="S321" s="391"/>
      <c r="T321" s="391"/>
      <c r="U321" s="391"/>
      <c r="V321" s="391"/>
      <c r="W321" s="391"/>
    </row>
    <row r="322" spans="1:23">
      <c r="A322" s="386">
        <v>0</v>
      </c>
      <c r="B322" s="347"/>
      <c r="C322" s="397"/>
      <c r="D322" s="397"/>
      <c r="E322" s="398"/>
      <c r="F322" s="399"/>
      <c r="G322" s="397"/>
      <c r="H322" s="400"/>
      <c r="I322" s="401"/>
      <c r="J322" s="397"/>
      <c r="K322" s="398"/>
      <c r="L322" s="390"/>
      <c r="M322" s="391"/>
      <c r="N322" s="391"/>
      <c r="O322" s="391"/>
      <c r="P322" s="391"/>
      <c r="Q322" s="391"/>
      <c r="R322" s="391"/>
      <c r="S322" s="391"/>
      <c r="T322" s="391"/>
      <c r="U322" s="391"/>
      <c r="V322" s="391"/>
      <c r="W322" s="391"/>
    </row>
    <row r="323" spans="1:23">
      <c r="A323" s="386">
        <v>0</v>
      </c>
      <c r="B323" s="347"/>
      <c r="C323" s="397"/>
      <c r="D323" s="397"/>
      <c r="E323" s="398"/>
      <c r="F323" s="399"/>
      <c r="G323" s="397"/>
      <c r="H323" s="400"/>
      <c r="I323" s="401"/>
      <c r="J323" s="397"/>
      <c r="K323" s="398"/>
      <c r="L323" s="390"/>
      <c r="M323" s="391"/>
      <c r="N323" s="391"/>
      <c r="O323" s="391"/>
      <c r="P323" s="391"/>
      <c r="Q323" s="391"/>
      <c r="R323" s="391"/>
      <c r="S323" s="391"/>
      <c r="T323" s="391"/>
      <c r="U323" s="391"/>
      <c r="V323" s="391"/>
      <c r="W323" s="391"/>
    </row>
    <row r="324" spans="1:23">
      <c r="A324" s="386">
        <v>0</v>
      </c>
      <c r="B324" s="347"/>
      <c r="C324" s="397"/>
      <c r="D324" s="397"/>
      <c r="E324" s="398"/>
      <c r="F324" s="399"/>
      <c r="G324" s="397"/>
      <c r="H324" s="400"/>
      <c r="I324" s="401"/>
      <c r="J324" s="397"/>
      <c r="K324" s="398"/>
      <c r="L324" s="390"/>
      <c r="M324" s="391"/>
      <c r="N324" s="391"/>
      <c r="O324" s="391"/>
      <c r="P324" s="391"/>
      <c r="Q324" s="391"/>
      <c r="R324" s="391"/>
      <c r="S324" s="391"/>
      <c r="T324" s="391"/>
      <c r="U324" s="391"/>
      <c r="V324" s="391"/>
      <c r="W324" s="391"/>
    </row>
    <row r="325" spans="1:23">
      <c r="A325" s="386">
        <v>0</v>
      </c>
      <c r="B325" s="347"/>
      <c r="C325" s="397"/>
      <c r="D325" s="397"/>
      <c r="E325" s="398"/>
      <c r="F325" s="399"/>
      <c r="G325" s="397"/>
      <c r="H325" s="400"/>
      <c r="I325" s="401"/>
      <c r="J325" s="397"/>
      <c r="K325" s="398"/>
      <c r="L325" s="390"/>
      <c r="M325" s="391"/>
      <c r="N325" s="391"/>
      <c r="O325" s="391"/>
      <c r="P325" s="391"/>
      <c r="Q325" s="391"/>
      <c r="R325" s="391"/>
      <c r="S325" s="391"/>
      <c r="T325" s="391"/>
      <c r="U325" s="391"/>
      <c r="V325" s="391"/>
      <c r="W325" s="391"/>
    </row>
    <row r="326" spans="1:23">
      <c r="A326" s="386">
        <v>0</v>
      </c>
      <c r="B326" s="347"/>
      <c r="C326" s="397"/>
      <c r="D326" s="397"/>
      <c r="E326" s="398"/>
      <c r="F326" s="399"/>
      <c r="G326" s="397"/>
      <c r="H326" s="400"/>
      <c r="I326" s="401"/>
      <c r="J326" s="397"/>
      <c r="K326" s="398"/>
      <c r="L326" s="390"/>
      <c r="M326" s="391"/>
      <c r="N326" s="391"/>
      <c r="O326" s="391"/>
      <c r="P326" s="391"/>
      <c r="Q326" s="391"/>
      <c r="R326" s="391"/>
      <c r="S326" s="391"/>
      <c r="T326" s="391"/>
      <c r="U326" s="391"/>
      <c r="V326" s="391"/>
      <c r="W326" s="391"/>
    </row>
    <row r="327" spans="1:23">
      <c r="A327" s="379" t="s">
        <v>171</v>
      </c>
      <c r="B327" s="347"/>
      <c r="C327" s="341">
        <v>0</v>
      </c>
      <c r="D327" s="341">
        <v>0</v>
      </c>
      <c r="E327" s="342">
        <v>0</v>
      </c>
      <c r="F327" s="343">
        <v>0</v>
      </c>
      <c r="G327" s="341">
        <v>0</v>
      </c>
      <c r="H327" s="344">
        <v>0</v>
      </c>
      <c r="I327" s="345">
        <v>0</v>
      </c>
      <c r="J327" s="341">
        <v>0</v>
      </c>
      <c r="K327" s="342">
        <v>0</v>
      </c>
      <c r="L327" s="390"/>
      <c r="M327" s="391"/>
      <c r="N327" s="391"/>
      <c r="O327" s="391"/>
      <c r="P327" s="391"/>
      <c r="Q327" s="391"/>
      <c r="R327" s="391"/>
      <c r="S327" s="391"/>
      <c r="T327" s="391"/>
      <c r="U327" s="391"/>
      <c r="V327" s="391"/>
      <c r="W327" s="391"/>
    </row>
    <row r="328" spans="1:23">
      <c r="A328" s="386" t="s">
        <v>217</v>
      </c>
      <c r="B328" s="347"/>
      <c r="C328" s="397"/>
      <c r="D328" s="397"/>
      <c r="E328" s="398"/>
      <c r="F328" s="399"/>
      <c r="G328" s="397"/>
      <c r="H328" s="400"/>
      <c r="I328" s="401"/>
      <c r="J328" s="397"/>
      <c r="K328" s="398"/>
      <c r="L328" s="390"/>
      <c r="M328" s="391"/>
      <c r="N328" s="391"/>
      <c r="O328" s="391"/>
      <c r="P328" s="391"/>
      <c r="Q328" s="391"/>
      <c r="R328" s="391"/>
      <c r="S328" s="391"/>
      <c r="T328" s="391"/>
      <c r="U328" s="391"/>
      <c r="V328" s="391"/>
      <c r="W328" s="391"/>
    </row>
    <row r="329" spans="1:23">
      <c r="A329" s="386">
        <v>0</v>
      </c>
      <c r="B329" s="347"/>
      <c r="C329" s="397"/>
      <c r="D329" s="397"/>
      <c r="E329" s="398"/>
      <c r="F329" s="399"/>
      <c r="G329" s="397"/>
      <c r="H329" s="400"/>
      <c r="I329" s="401"/>
      <c r="J329" s="397"/>
      <c r="K329" s="398"/>
      <c r="L329" s="390"/>
      <c r="M329" s="391"/>
      <c r="N329" s="391"/>
      <c r="O329" s="391"/>
      <c r="P329" s="391"/>
      <c r="Q329" s="391"/>
      <c r="R329" s="391"/>
      <c r="S329" s="391"/>
      <c r="T329" s="391"/>
      <c r="U329" s="391"/>
      <c r="V329" s="391"/>
      <c r="W329" s="391"/>
    </row>
    <row r="330" spans="1:23">
      <c r="A330" s="386">
        <v>0</v>
      </c>
      <c r="B330" s="347"/>
      <c r="C330" s="397"/>
      <c r="D330" s="397"/>
      <c r="E330" s="398"/>
      <c r="F330" s="399"/>
      <c r="G330" s="397"/>
      <c r="H330" s="400"/>
      <c r="I330" s="401"/>
      <c r="J330" s="397"/>
      <c r="K330" s="398"/>
      <c r="L330" s="390"/>
      <c r="M330" s="391"/>
      <c r="N330" s="391"/>
      <c r="O330" s="391"/>
      <c r="P330" s="391"/>
      <c r="Q330" s="391"/>
      <c r="R330" s="391"/>
      <c r="S330" s="391"/>
      <c r="T330" s="391"/>
      <c r="U330" s="391"/>
      <c r="V330" s="391"/>
      <c r="W330" s="391"/>
    </row>
    <row r="331" spans="1:23">
      <c r="A331" s="386">
        <v>0</v>
      </c>
      <c r="B331" s="347"/>
      <c r="C331" s="397"/>
      <c r="D331" s="397"/>
      <c r="E331" s="398"/>
      <c r="F331" s="399"/>
      <c r="G331" s="397"/>
      <c r="H331" s="400"/>
      <c r="I331" s="401"/>
      <c r="J331" s="397"/>
      <c r="K331" s="398"/>
      <c r="L331" s="390"/>
      <c r="M331" s="391"/>
      <c r="N331" s="391"/>
      <c r="O331" s="391"/>
      <c r="P331" s="391"/>
      <c r="Q331" s="391"/>
      <c r="R331" s="391"/>
      <c r="S331" s="391"/>
      <c r="T331" s="391"/>
      <c r="U331" s="391"/>
      <c r="V331" s="391"/>
      <c r="W331" s="391"/>
    </row>
    <row r="332" spans="1:23">
      <c r="A332" s="386">
        <v>0</v>
      </c>
      <c r="B332" s="347"/>
      <c r="C332" s="397"/>
      <c r="D332" s="397"/>
      <c r="E332" s="398"/>
      <c r="F332" s="399"/>
      <c r="G332" s="397"/>
      <c r="H332" s="400"/>
      <c r="I332" s="401"/>
      <c r="J332" s="397"/>
      <c r="K332" s="398"/>
      <c r="L332" s="390"/>
      <c r="M332" s="391"/>
      <c r="N332" s="391"/>
      <c r="O332" s="391"/>
      <c r="P332" s="391"/>
      <c r="Q332" s="391"/>
      <c r="R332" s="391"/>
      <c r="S332" s="391"/>
      <c r="T332" s="391"/>
      <c r="U332" s="391"/>
      <c r="V332" s="391"/>
      <c r="W332" s="391"/>
    </row>
    <row r="333" spans="1:23">
      <c r="A333" s="386">
        <v>0</v>
      </c>
      <c r="B333" s="347"/>
      <c r="C333" s="397"/>
      <c r="D333" s="397"/>
      <c r="E333" s="398"/>
      <c r="F333" s="399"/>
      <c r="G333" s="397"/>
      <c r="H333" s="400"/>
      <c r="I333" s="401"/>
      <c r="J333" s="397"/>
      <c r="K333" s="398"/>
      <c r="L333" s="390"/>
      <c r="M333" s="391"/>
      <c r="N333" s="391"/>
      <c r="O333" s="391"/>
      <c r="P333" s="391"/>
      <c r="Q333" s="391"/>
      <c r="R333" s="391"/>
      <c r="S333" s="391"/>
      <c r="T333" s="391"/>
      <c r="U333" s="391"/>
      <c r="V333" s="391"/>
      <c r="W333" s="391"/>
    </row>
    <row r="334" spans="1:23">
      <c r="A334" s="386">
        <v>0</v>
      </c>
      <c r="B334" s="347"/>
      <c r="C334" s="397"/>
      <c r="D334" s="397"/>
      <c r="E334" s="398"/>
      <c r="F334" s="399"/>
      <c r="G334" s="397"/>
      <c r="H334" s="400"/>
      <c r="I334" s="401"/>
      <c r="J334" s="397"/>
      <c r="K334" s="398"/>
      <c r="L334" s="390"/>
      <c r="M334" s="391"/>
      <c r="N334" s="391"/>
      <c r="O334" s="391"/>
      <c r="P334" s="391"/>
      <c r="Q334" s="391"/>
      <c r="R334" s="391"/>
      <c r="S334" s="391"/>
      <c r="T334" s="391"/>
      <c r="U334" s="391"/>
      <c r="V334" s="391"/>
      <c r="W334" s="391"/>
    </row>
    <row r="335" spans="1:23">
      <c r="A335" s="386">
        <v>0</v>
      </c>
      <c r="B335" s="347"/>
      <c r="C335" s="397"/>
      <c r="D335" s="397"/>
      <c r="E335" s="398"/>
      <c r="F335" s="399"/>
      <c r="G335" s="397"/>
      <c r="H335" s="400"/>
      <c r="I335" s="401"/>
      <c r="J335" s="397"/>
      <c r="K335" s="398"/>
      <c r="L335" s="390"/>
      <c r="M335" s="391"/>
      <c r="N335" s="391"/>
      <c r="O335" s="391"/>
      <c r="P335" s="391"/>
      <c r="Q335" s="391"/>
      <c r="R335" s="391"/>
      <c r="S335" s="391"/>
      <c r="T335" s="391"/>
      <c r="U335" s="391"/>
      <c r="V335" s="391"/>
      <c r="W335" s="391"/>
    </row>
    <row r="336" spans="1:23">
      <c r="A336" s="386">
        <v>0</v>
      </c>
      <c r="B336" s="347"/>
      <c r="C336" s="397"/>
      <c r="D336" s="397"/>
      <c r="E336" s="398"/>
      <c r="F336" s="399"/>
      <c r="G336" s="397"/>
      <c r="H336" s="400"/>
      <c r="I336" s="401"/>
      <c r="J336" s="397"/>
      <c r="K336" s="398"/>
      <c r="L336" s="390"/>
      <c r="M336" s="391"/>
      <c r="N336" s="391"/>
      <c r="O336" s="391"/>
      <c r="P336" s="391"/>
      <c r="Q336" s="391"/>
      <c r="R336" s="391"/>
      <c r="S336" s="391"/>
      <c r="T336" s="391"/>
      <c r="U336" s="391"/>
      <c r="V336" s="391"/>
      <c r="W336" s="391"/>
    </row>
    <row r="337" spans="1:23">
      <c r="A337" s="386">
        <v>0</v>
      </c>
      <c r="B337" s="347"/>
      <c r="C337" s="397"/>
      <c r="D337" s="397"/>
      <c r="E337" s="398"/>
      <c r="F337" s="399"/>
      <c r="G337" s="397"/>
      <c r="H337" s="400"/>
      <c r="I337" s="401"/>
      <c r="J337" s="397"/>
      <c r="K337" s="398"/>
      <c r="L337" s="390"/>
      <c r="M337" s="391"/>
      <c r="N337" s="391"/>
      <c r="O337" s="391"/>
      <c r="P337" s="391"/>
      <c r="Q337" s="391"/>
      <c r="R337" s="391"/>
      <c r="S337" s="391"/>
      <c r="T337" s="391"/>
      <c r="U337" s="391"/>
      <c r="V337" s="391"/>
      <c r="W337" s="391"/>
    </row>
    <row r="338" spans="1:23">
      <c r="A338" s="402" t="s">
        <v>174</v>
      </c>
      <c r="B338" s="347">
        <v>2</v>
      </c>
      <c r="C338" s="403">
        <v>25927033.329999998</v>
      </c>
      <c r="D338" s="403">
        <v>50691898.04658246</v>
      </c>
      <c r="E338" s="404">
        <v>43166945.006627761</v>
      </c>
      <c r="F338" s="405">
        <v>50317010</v>
      </c>
      <c r="G338" s="403">
        <v>50024155</v>
      </c>
      <c r="H338" s="406">
        <v>77212269</v>
      </c>
      <c r="I338" s="407">
        <v>69917607.241125479</v>
      </c>
      <c r="J338" s="403">
        <v>53548075</v>
      </c>
      <c r="K338" s="404">
        <v>57194035</v>
      </c>
      <c r="L338" s="363">
        <v>0</v>
      </c>
      <c r="M338" s="364">
        <v>0</v>
      </c>
      <c r="N338" s="364">
        <v>0</v>
      </c>
      <c r="O338" s="364">
        <v>0</v>
      </c>
      <c r="P338" s="364">
        <v>0</v>
      </c>
      <c r="Q338" s="364">
        <v>0</v>
      </c>
      <c r="R338" s="364">
        <v>0</v>
      </c>
      <c r="S338" s="364">
        <v>0</v>
      </c>
      <c r="T338" s="364">
        <v>0</v>
      </c>
      <c r="U338" s="364">
        <v>0</v>
      </c>
      <c r="V338" s="364">
        <v>0</v>
      </c>
      <c r="W338" s="364">
        <v>0</v>
      </c>
    </row>
    <row r="339" spans="1:23">
      <c r="A339" s="92"/>
      <c r="B339" s="347"/>
      <c r="C339" s="121"/>
      <c r="D339" s="121"/>
      <c r="E339" s="122"/>
      <c r="F339" s="123"/>
      <c r="G339" s="121"/>
      <c r="H339" s="124"/>
      <c r="I339" s="408"/>
      <c r="J339" s="121"/>
      <c r="K339" s="122"/>
      <c r="L339" s="409"/>
      <c r="M339" s="410"/>
      <c r="N339" s="410"/>
      <c r="O339" s="410"/>
      <c r="P339" s="410"/>
      <c r="Q339" s="410"/>
      <c r="R339" s="410"/>
      <c r="S339" s="410"/>
      <c r="T339" s="410"/>
      <c r="U339" s="410"/>
      <c r="V339" s="410"/>
      <c r="W339" s="410"/>
    </row>
    <row r="340" spans="1:23" ht="13.5" thickBot="1">
      <c r="A340" s="411" t="s">
        <v>36</v>
      </c>
      <c r="B340" s="412">
        <v>2</v>
      </c>
      <c r="C340" s="413">
        <v>1233944.2400000021</v>
      </c>
      <c r="D340" s="413">
        <v>19286660.254558817</v>
      </c>
      <c r="E340" s="414">
        <v>11118601.625485189</v>
      </c>
      <c r="F340" s="415">
        <v>0</v>
      </c>
      <c r="G340" s="416">
        <v>1911035</v>
      </c>
      <c r="H340" s="417">
        <v>88061</v>
      </c>
      <c r="I340" s="418">
        <v>-15569463.687525474</v>
      </c>
      <c r="J340" s="416">
        <v>2877807.3479039967</v>
      </c>
      <c r="K340" s="414">
        <v>18654436.060466379</v>
      </c>
      <c r="L340" s="419">
        <v>0</v>
      </c>
      <c r="M340" s="420">
        <v>0</v>
      </c>
      <c r="N340" s="420">
        <v>0</v>
      </c>
      <c r="O340" s="420">
        <v>0</v>
      </c>
      <c r="P340" s="420">
        <v>0</v>
      </c>
      <c r="Q340" s="420">
        <v>0</v>
      </c>
      <c r="R340" s="420">
        <v>0</v>
      </c>
      <c r="S340" s="420">
        <v>0</v>
      </c>
      <c r="T340" s="420">
        <v>0</v>
      </c>
      <c r="U340" s="420">
        <v>0</v>
      </c>
      <c r="V340" s="420">
        <v>0</v>
      </c>
      <c r="W340" s="420">
        <v>0</v>
      </c>
    </row>
    <row r="341" spans="1:23" s="325" customFormat="1" ht="13.5" thickTop="1">
      <c r="A341" s="320" t="s">
        <v>98</v>
      </c>
      <c r="B341" s="421"/>
      <c r="C341" s="422"/>
      <c r="D341" s="423"/>
      <c r="E341" s="423"/>
      <c r="F341" s="423"/>
      <c r="G341" s="423"/>
      <c r="H341" s="423"/>
      <c r="I341" s="423"/>
      <c r="J341" s="423"/>
      <c r="K341" s="423"/>
    </row>
    <row r="342" spans="1:23" s="325" customFormat="1">
      <c r="A342" s="241" t="s">
        <v>220</v>
      </c>
      <c r="B342" s="421"/>
      <c r="C342" s="424"/>
      <c r="D342" s="424"/>
      <c r="E342" s="425"/>
      <c r="F342" s="425"/>
      <c r="G342" s="425"/>
      <c r="H342" s="425"/>
      <c r="I342" s="425"/>
      <c r="J342" s="425"/>
      <c r="K342" s="425"/>
    </row>
    <row r="343" spans="1:23" s="325" customFormat="1">
      <c r="A343" s="328" t="s">
        <v>221</v>
      </c>
      <c r="B343" s="421"/>
      <c r="C343" s="424"/>
      <c r="D343" s="424"/>
      <c r="E343" s="425"/>
      <c r="F343" s="425"/>
      <c r="G343" s="425"/>
      <c r="H343" s="425"/>
      <c r="I343" s="425"/>
      <c r="J343" s="425"/>
      <c r="K343" s="425"/>
    </row>
    <row r="344" spans="1:23" s="325" customFormat="1">
      <c r="A344" s="328" t="s">
        <v>177</v>
      </c>
      <c r="B344" s="426"/>
      <c r="C344" s="427"/>
      <c r="D344" s="427"/>
      <c r="E344" s="428"/>
      <c r="F344" s="428"/>
      <c r="G344" s="428"/>
      <c r="H344" s="428"/>
      <c r="I344" s="428"/>
      <c r="J344" s="428"/>
      <c r="K344" s="428"/>
    </row>
    <row r="345" spans="1:23">
      <c r="A345" s="62"/>
    </row>
    <row r="346" spans="1:23">
      <c r="A346" s="329" t="s">
        <v>222</v>
      </c>
      <c r="B346" s="331"/>
      <c r="C346" s="330">
        <v>0</v>
      </c>
      <c r="D346" s="330">
        <v>0</v>
      </c>
      <c r="E346" s="330">
        <v>918502.65000000596</v>
      </c>
      <c r="F346" s="330">
        <v>395</v>
      </c>
      <c r="G346" s="330">
        <v>930000</v>
      </c>
      <c r="H346" s="330">
        <v>35454423</v>
      </c>
      <c r="I346" s="330">
        <v>-9487999.9999999925</v>
      </c>
      <c r="J346" s="330">
        <v>-11537000</v>
      </c>
      <c r="K346" s="330">
        <v>-12171000</v>
      </c>
    </row>
    <row r="347" spans="1:23">
      <c r="A347" s="329" t="s">
        <v>223</v>
      </c>
      <c r="B347" s="331"/>
      <c r="C347" s="330">
        <v>0</v>
      </c>
      <c r="D347" s="330">
        <v>119668.1800000146</v>
      </c>
      <c r="E347" s="330">
        <v>921577.8599999994</v>
      </c>
      <c r="F347" s="330">
        <v>335</v>
      </c>
      <c r="G347" s="330">
        <v>935000</v>
      </c>
      <c r="H347" s="330">
        <v>35456599</v>
      </c>
      <c r="I347" s="330">
        <v>5000</v>
      </c>
      <c r="J347" s="330">
        <v>5005</v>
      </c>
      <c r="K347" s="330">
        <v>5010</v>
      </c>
    </row>
    <row r="348" spans="1:23">
      <c r="A348" s="62"/>
    </row>
    <row r="349" spans="1:23">
      <c r="A349" s="62"/>
    </row>
    <row r="350" spans="1:23">
      <c r="A350" s="62"/>
    </row>
  </sheetData>
  <mergeCells count="3">
    <mergeCell ref="F2:H2"/>
    <mergeCell ref="I2:K2"/>
    <mergeCell ref="L2:W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START</vt:lpstr>
      <vt:lpstr>Instructions</vt:lpstr>
      <vt:lpstr>Org structure</vt:lpstr>
      <vt:lpstr>Contacts</vt:lpstr>
      <vt:lpstr>A1-Sum</vt:lpstr>
      <vt:lpstr>A2-FinPerf SC</vt:lpstr>
      <vt:lpstr>A2A</vt:lpstr>
      <vt:lpstr>A3-FinPerf V</vt:lpstr>
      <vt:lpstr>A3A</vt:lpstr>
      <vt:lpstr>A4-FinPerf RE</vt:lpstr>
      <vt:lpstr>A5-Capex</vt:lpstr>
      <vt:lpstr>A5A</vt:lpstr>
      <vt:lpstr>A6-FinPos</vt:lpstr>
      <vt:lpstr>A7-CFlow</vt:lpstr>
      <vt:lpstr>A8-ResRecon</vt:lpstr>
      <vt:lpstr>A9-Asset</vt:lpstr>
      <vt:lpstr>A10-SerDel</vt:lpstr>
      <vt:lpstr>SA1</vt:lpstr>
      <vt:lpstr>SA2</vt:lpstr>
      <vt:lpstr>SA3</vt:lpstr>
      <vt:lpstr>SA4</vt:lpstr>
      <vt:lpstr>SA5</vt:lpstr>
      <vt:lpstr>SA6</vt:lpstr>
      <vt:lpstr>SA7</vt:lpstr>
      <vt:lpstr>SA8</vt:lpstr>
      <vt:lpstr>SA9</vt:lpstr>
      <vt:lpstr>SA10</vt:lpstr>
      <vt:lpstr>SA11</vt:lpstr>
      <vt:lpstr>SA12 &amp; 13</vt:lpstr>
      <vt:lpstr>SA14</vt:lpstr>
      <vt:lpstr>SA15</vt:lpstr>
      <vt:lpstr>SA16</vt:lpstr>
      <vt:lpstr>SA17</vt:lpstr>
      <vt:lpstr>SA18</vt:lpstr>
      <vt:lpstr>SA19</vt:lpstr>
      <vt:lpstr>SA20</vt:lpstr>
      <vt:lpstr>SA21</vt:lpstr>
      <vt:lpstr>SA22</vt:lpstr>
      <vt:lpstr>SA23</vt:lpstr>
      <vt:lpstr>SA24</vt:lpstr>
      <vt:lpstr>SA25</vt:lpstr>
      <vt:lpstr>SA26</vt:lpstr>
      <vt:lpstr>SA27</vt:lpstr>
      <vt:lpstr>SA28</vt:lpstr>
      <vt:lpstr>SA29</vt:lpstr>
      <vt:lpstr>SA30</vt:lpstr>
      <vt:lpstr>SA31</vt:lpstr>
      <vt:lpstr>SA32</vt:lpstr>
      <vt:lpstr>SA33</vt:lpstr>
      <vt:lpstr>SA34a</vt:lpstr>
      <vt:lpstr>SA34b</vt:lpstr>
      <vt:lpstr>SA34c</vt:lpstr>
      <vt:lpstr>SA35</vt:lpstr>
      <vt:lpstr>SA36</vt:lpstr>
      <vt:lpstr>SA37</vt:lpstr>
      <vt:lpstr>MTREF</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2011-04-10T12:35:37Z</dcterms:created>
  <dcterms:modified xsi:type="dcterms:W3CDTF">2011-04-10T17:03:35Z</dcterms:modified>
</cp:coreProperties>
</file>